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6"/>
  </bookViews>
  <sheets>
    <sheet name="Bežné príjmy" sheetId="1" r:id="rId1"/>
    <sheet name="Bežné výdavky" sheetId="2" r:id="rId2"/>
    <sheet name="Kp.príjmy" sheetId="3" r:id="rId3"/>
    <sheet name="Kp.výdavky" sheetId="4" r:id="rId4"/>
    <sheet name="PFO" sheetId="5" r:id="rId5"/>
    <sheet name="VFO" sheetId="6" r:id="rId6"/>
    <sheet name="Sumar." sheetId="7" r:id="rId7"/>
  </sheets>
  <definedNames>
    <definedName name="_xlnm.Print_Titles" localSheetId="0">'Bežné príjmy'!$3:$4</definedName>
    <definedName name="_xlnm.Print_Titles" localSheetId="1">'Bežné výdavky'!$4:$4</definedName>
    <definedName name="_xlnm.Print_Titles" localSheetId="2">'Kp.príjmy'!$4:$5</definedName>
    <definedName name="_xlnm.Print_Titles" localSheetId="3">'Kp.výdavky'!$4:$5</definedName>
    <definedName name="_xlnm.Print_Titles" localSheetId="4">'PFO'!$3:$4</definedName>
    <definedName name="_xlnm.Print_Titles" localSheetId="5">'VFO'!$3:$4</definedName>
    <definedName name="_xlnm.Print_Area" localSheetId="0">'Bežné príjmy'!$A$1:$I$26</definedName>
  </definedNames>
  <calcPr fullCalcOnLoad="1"/>
</workbook>
</file>

<file path=xl/sharedStrings.xml><?xml version="1.0" encoding="utf-8"?>
<sst xmlns="http://schemas.openxmlformats.org/spreadsheetml/2006/main" count="1069" uniqueCount="385">
  <si>
    <t>Bežné príjmy</t>
  </si>
  <si>
    <t>Položka</t>
  </si>
  <si>
    <t>Názov</t>
  </si>
  <si>
    <t>312</t>
  </si>
  <si>
    <t>Tuzemské bežné transfery zo ŠR</t>
  </si>
  <si>
    <t>111</t>
  </si>
  <si>
    <t>Výnos dane z príjmov poukázaný územnej samospráve</t>
  </si>
  <si>
    <t>121</t>
  </si>
  <si>
    <t>Daň z pozemkov</t>
  </si>
  <si>
    <t>Daň zo stavieb</t>
  </si>
  <si>
    <t>Daň z bytov</t>
  </si>
  <si>
    <t>133</t>
  </si>
  <si>
    <t>Daň za psa</t>
  </si>
  <si>
    <t>Daň za nevýherné hracie prístroje</t>
  </si>
  <si>
    <t>Daň za ubytovanie</t>
  </si>
  <si>
    <t>Daň za užívanie verejného priestranstva</t>
  </si>
  <si>
    <t>Daň za komunálne odpady a drobné stavebné odpady</t>
  </si>
  <si>
    <t>212</t>
  </si>
  <si>
    <t>Daň z prenajatých pozemkov</t>
  </si>
  <si>
    <t>Príjmy z prenájmu bytov</t>
  </si>
  <si>
    <t>Príjmy z prenajatých budov, priestorov a objektov</t>
  </si>
  <si>
    <t>221</t>
  </si>
  <si>
    <t>Ostatné administratívne poplatky</t>
  </si>
  <si>
    <t>223</t>
  </si>
  <si>
    <t>Poplatky a platby za predaj výrobkov, tovarov a služieb</t>
  </si>
  <si>
    <t>242</t>
  </si>
  <si>
    <t>Úroky z tuzemských účtov finančného hospodárenia</t>
  </si>
  <si>
    <t>292</t>
  </si>
  <si>
    <t>Príjmy z odvodov z hazard. hier a iných podobných hier</t>
  </si>
  <si>
    <t>Príjmy z dobropisov</t>
  </si>
  <si>
    <t>Príjmy z vratiek</t>
  </si>
  <si>
    <t>Príjmy z refundácie</t>
  </si>
  <si>
    <t xml:space="preserve">Iné </t>
  </si>
  <si>
    <t>Úhrn</t>
  </si>
  <si>
    <t>Úhrn príjmov OBEC+ZŠ+MŠ</t>
  </si>
  <si>
    <t>Základná škola - vlastné príjmy</t>
  </si>
  <si>
    <t xml:space="preserve">* za réžiu:  </t>
  </si>
  <si>
    <t>* za stravné:</t>
  </si>
  <si>
    <t>* ŠKD-príspevok od rodičov</t>
  </si>
  <si>
    <t>SPOLU:</t>
  </si>
  <si>
    <t>Materská škola - vlastné príjmy</t>
  </si>
  <si>
    <t>* príspevok od rodičov</t>
  </si>
  <si>
    <t>* za réžiu.</t>
  </si>
  <si>
    <t>* za stravné</t>
  </si>
  <si>
    <t>Bežné príjmy spolu: OBEC+ZŠ+MŠ</t>
  </si>
  <si>
    <t>BEŽNÉ VÝDAVKY OBCE</t>
  </si>
  <si>
    <t>Bežný rozpočet</t>
  </si>
  <si>
    <t>Program</t>
  </si>
  <si>
    <t>Funkčná klas.</t>
  </si>
  <si>
    <t>Ekonomklasif.</t>
  </si>
  <si>
    <t xml:space="preserve">       </t>
  </si>
  <si>
    <t>Verejná správa</t>
  </si>
  <si>
    <t>01</t>
  </si>
  <si>
    <t>1</t>
  </si>
  <si>
    <t>611</t>
  </si>
  <si>
    <t>Tarifný plat,osobný plat, služob. vyrovnania, náhr.</t>
  </si>
  <si>
    <t>612</t>
  </si>
  <si>
    <t>Osobné príplatky,nadčasy</t>
  </si>
  <si>
    <t>614</t>
  </si>
  <si>
    <t>Odmeny</t>
  </si>
  <si>
    <t>620</t>
  </si>
  <si>
    <t>Odvody do poisťovní</t>
  </si>
  <si>
    <t>631</t>
  </si>
  <si>
    <t>Cestovné náhrady - tuzemské</t>
  </si>
  <si>
    <t>632</t>
  </si>
  <si>
    <t>Energie, voda, poštovné,telek.služby</t>
  </si>
  <si>
    <t>633</t>
  </si>
  <si>
    <t>016</t>
  </si>
  <si>
    <t>VS-reprezentačné výdavky</t>
  </si>
  <si>
    <t>Materiál, stroje a zar., softvér, nový PC - účtareň</t>
  </si>
  <si>
    <t>634</t>
  </si>
  <si>
    <t>PHM, servis, poistenie, karty, známky</t>
  </si>
  <si>
    <t>635</t>
  </si>
  <si>
    <t>Údržba strojov, techniky, budov</t>
  </si>
  <si>
    <t>006</t>
  </si>
  <si>
    <t>637</t>
  </si>
  <si>
    <t>641</t>
  </si>
  <si>
    <t>Transfery v rámci VS rozpočtovej organizácii</t>
  </si>
  <si>
    <t>642</t>
  </si>
  <si>
    <t>014</t>
  </si>
  <si>
    <t>Príspevok rodinám pri narodení dieťaťa</t>
  </si>
  <si>
    <t>Výdavky verejn.správy celkom</t>
  </si>
  <si>
    <t>Finančná a rozočt.oblasť, audit,kontrolór</t>
  </si>
  <si>
    <t>2</t>
  </si>
  <si>
    <t>610</t>
  </si>
  <si>
    <t>Tarifný plat,osobný plat</t>
  </si>
  <si>
    <t>Hl. kontrolór-odmeny</t>
  </si>
  <si>
    <t>materiál, stroje a zar., softvér</t>
  </si>
  <si>
    <t>005</t>
  </si>
  <si>
    <t>Špeciálne služby-audit</t>
  </si>
  <si>
    <t>012</t>
  </si>
  <si>
    <t xml:space="preserve">Poplatky a odvody </t>
  </si>
  <si>
    <t>Stravovanie + prídel do soc.fondu</t>
  </si>
  <si>
    <t>Výdavky finanč.a rozpoč.oblasť celkom</t>
  </si>
  <si>
    <t>Iné všeobecné služby (prevádzka)</t>
  </si>
  <si>
    <t>3</t>
  </si>
  <si>
    <t>Tarifný plat,osobný plat - prevádzka</t>
  </si>
  <si>
    <t>Tarifný plat-matrika</t>
  </si>
  <si>
    <t>Osobné príplatky, nadčasy-prevádzka</t>
  </si>
  <si>
    <t>Osobné príplatky, nadčasy matrika</t>
  </si>
  <si>
    <t>Energie, voda, poštovné</t>
  </si>
  <si>
    <t>Dopravné-PHM, servis, známky,pracovné oblečenie</t>
  </si>
  <si>
    <t>Údržba prevádz.strojov+system.podpora IVES</t>
  </si>
  <si>
    <t>Všeob. služby, školenia, poistné,stravné,prídel do SF</t>
  </si>
  <si>
    <t>027</t>
  </si>
  <si>
    <t>Odmeny zamestnancov mimoprac.pomeru</t>
  </si>
  <si>
    <t>013</t>
  </si>
  <si>
    <t>Odchodné</t>
  </si>
  <si>
    <t>Transfery na členské príspevky+nemoc.dávky</t>
  </si>
  <si>
    <t>Výdavky iné všeobecné služby celkom</t>
  </si>
  <si>
    <t>Výdavky na voľby</t>
  </si>
  <si>
    <t>6</t>
  </si>
  <si>
    <t>0</t>
  </si>
  <si>
    <t>610,620,630</t>
  </si>
  <si>
    <t>Mzdy,platy,poistné, prevádzka volieb</t>
  </si>
  <si>
    <t>Transakcie verejného dlhu</t>
  </si>
  <si>
    <t>7</t>
  </si>
  <si>
    <t>651</t>
  </si>
  <si>
    <t>Splácanie úrokov-úver kul.dom SZRB</t>
  </si>
  <si>
    <t>Splácanie úrokov -úver ŠFRB</t>
  </si>
  <si>
    <t>Ochrana pred požiarmi</t>
  </si>
  <si>
    <t>03</t>
  </si>
  <si>
    <t>Energie, voda</t>
  </si>
  <si>
    <t>PHM,zákonné poistenie, karty,známky</t>
  </si>
  <si>
    <t>Odmeny na dohodu</t>
  </si>
  <si>
    <t>školenia</t>
  </si>
  <si>
    <t>Výdavky ochrana pred požiarmi celkom</t>
  </si>
  <si>
    <t>Cestná doprava</t>
  </si>
  <si>
    <t>04</t>
  </si>
  <si>
    <t>5</t>
  </si>
  <si>
    <t>Všeobecný materiál+zrkadlá</t>
  </si>
  <si>
    <t>PHM, servis, poistenie</t>
  </si>
  <si>
    <t>636</t>
  </si>
  <si>
    <t>004</t>
  </si>
  <si>
    <t>MK-nájomné</t>
  </si>
  <si>
    <t>Výdavky cestná doprava celkom</t>
  </si>
  <si>
    <t>Nakladanie s odpadmi</t>
  </si>
  <si>
    <t>05</t>
  </si>
  <si>
    <t>Všeobecný materiál,KUKA nádoby, LDP vrecia, kompostéry</t>
  </si>
  <si>
    <t>PHM</t>
  </si>
  <si>
    <t>STK,emisná,postenie vozidiel, údržba</t>
  </si>
  <si>
    <t xml:space="preserve">Všeobecné služby, údržba </t>
  </si>
  <si>
    <t>poplatok za uloženie odpadu</t>
  </si>
  <si>
    <t>Výdavky nakladanie s odpadmi celkom</t>
  </si>
  <si>
    <t>Rozvoj bývania</t>
  </si>
  <si>
    <t>06</t>
  </si>
  <si>
    <t>Merače tepla - bytový dom J. Bottu</t>
  </si>
  <si>
    <t>Všeobecné služby, údržba bytov</t>
  </si>
  <si>
    <t>Správa bytov-BENET</t>
  </si>
  <si>
    <t>Poistenie majetku-bytový dom</t>
  </si>
  <si>
    <t>Výdavky rozvoj bývania celkom</t>
  </si>
  <si>
    <t>Rozvoj obcí</t>
  </si>
  <si>
    <t>Energie-preddavkové platby-kamer.systém</t>
  </si>
  <si>
    <t>všeob.materiál na rozvoj obce</t>
  </si>
  <si>
    <t>rozvoj a údržba</t>
  </si>
  <si>
    <t>Všeob.služby-údržba obce, verej.priestranstiev</t>
  </si>
  <si>
    <t>Výdavky rozvoj obcí celkom</t>
  </si>
  <si>
    <t>Verejné osvetlenie</t>
  </si>
  <si>
    <t>4</t>
  </si>
  <si>
    <t>Energie</t>
  </si>
  <si>
    <t>Všeobecný materiál na údržbu, svetlá, žiarovky....</t>
  </si>
  <si>
    <t>Služby, štandardná údržba</t>
  </si>
  <si>
    <t>27</t>
  </si>
  <si>
    <t>Odmena-údržba verej.osvetlenia</t>
  </si>
  <si>
    <t>Výdavky verené osvetlenie celkom</t>
  </si>
  <si>
    <t>Rekreačné a športové služby</t>
  </si>
  <si>
    <t>08</t>
  </si>
  <si>
    <t>Projekt-Športovo spoloč.objekt-zateplenie</t>
  </si>
  <si>
    <t>Transfery organizáciam</t>
  </si>
  <si>
    <t>Kultúrne služby</t>
  </si>
  <si>
    <t>Energie, vodné</t>
  </si>
  <si>
    <t>Všeobecný materiál-kvety,knihy do knižnice</t>
  </si>
  <si>
    <t>Reprezentačné výdavky-kultúrne akcie</t>
  </si>
  <si>
    <t>služby</t>
  </si>
  <si>
    <t>Naturálne mzdy-ošatné</t>
  </si>
  <si>
    <t>Členské príspevky</t>
  </si>
  <si>
    <t>Výdavky kultúrne služby celkom</t>
  </si>
  <si>
    <t>Vydavateľské a vyielacie služby-rozhlas</t>
  </si>
  <si>
    <t>Rutinná a štandardná údržba prevádzkových strojov,prístrojov,zariadení-rozhlas</t>
  </si>
  <si>
    <t>Výdavky vydavat.a vysielacie služby celkom</t>
  </si>
  <si>
    <t>Náboženské a iné spoločenské služby</t>
  </si>
  <si>
    <t>Všeobec.materiál, pastport cintorína</t>
  </si>
  <si>
    <t>Všeobecné služby, údržba vojnový hrob</t>
  </si>
  <si>
    <r>
      <t xml:space="preserve"> </t>
    </r>
    <r>
      <rPr>
        <b/>
        <i/>
        <sz val="8"/>
        <color indexed="8"/>
        <rFont val="Arial"/>
        <family val="2"/>
      </rPr>
      <t xml:space="preserve">Výdavky </t>
    </r>
  </si>
  <si>
    <t>Predprímarne vzdelávanie</t>
  </si>
  <si>
    <t>09</t>
  </si>
  <si>
    <t>Štandardná a rutinná údržba MŠ</t>
  </si>
  <si>
    <t>015</t>
  </si>
  <si>
    <t>poistenie majetku</t>
  </si>
  <si>
    <t>Výdavky predprímarné vzdel. celkom</t>
  </si>
  <si>
    <t>Primárne vzdelávanie</t>
  </si>
  <si>
    <t>odvody-ex.menežment projekt učebne</t>
  </si>
  <si>
    <t>poistenie majetku+verej.obstarávanie</t>
  </si>
  <si>
    <t>Členské príspevky, strava zadarmo</t>
  </si>
  <si>
    <t>Výdavky primárne vzdelávanie celkom</t>
  </si>
  <si>
    <t>Staroba-opatrovateľská služba</t>
  </si>
  <si>
    <t>10</t>
  </si>
  <si>
    <t>Tarifný plat</t>
  </si>
  <si>
    <t>Stravovanie,poistné,prídel do soc.fondu,posudky</t>
  </si>
  <si>
    <t>Transfery jednotlivci-nemoc.dávky</t>
  </si>
  <si>
    <t>Výdavky opatrovat.služba celkom</t>
  </si>
  <si>
    <t>Sociálna pomoc občanom</t>
  </si>
  <si>
    <t>Reprezentačné -Deň matiek,balíčky na Mikuláša</t>
  </si>
  <si>
    <t>026</t>
  </si>
  <si>
    <t>Na dávku v hmotnej núdzi</t>
  </si>
  <si>
    <t>Výdavky soc.pomoc občanom celkom</t>
  </si>
  <si>
    <t>Sumarizácia výdavkov - OBEC</t>
  </si>
  <si>
    <t>Sumarizácia výdavkov - OBEC+ZŠ+MŠ</t>
  </si>
  <si>
    <t>VÝDAVKY ŠKOLSTVO</t>
  </si>
  <si>
    <r>
      <t xml:space="preserve">Základná škola </t>
    </r>
    <r>
      <rPr>
        <sz val="10"/>
        <color indexed="8"/>
        <rFont val="Arial"/>
        <family val="2"/>
      </rPr>
      <t xml:space="preserve">-   prenesený výkon   </t>
    </r>
  </si>
  <si>
    <r>
      <t xml:space="preserve">                             školská jedáleň         </t>
    </r>
    <r>
      <rPr>
        <b/>
        <sz val="10"/>
        <color indexed="8"/>
        <rFont val="Arial"/>
        <family val="2"/>
      </rPr>
      <t xml:space="preserve"> </t>
    </r>
  </si>
  <si>
    <t>školský klub detí</t>
  </si>
  <si>
    <t>správa budov</t>
  </si>
  <si>
    <t xml:space="preserve">                             výdavky z vlastných príjmov</t>
  </si>
  <si>
    <r>
      <t>Materská škola</t>
    </r>
    <r>
      <rPr>
        <sz val="10"/>
        <color indexed="8"/>
        <rFont val="Arial"/>
        <family val="2"/>
      </rPr>
      <t xml:space="preserve"> -   prenesený výkon     </t>
    </r>
  </si>
  <si>
    <t xml:space="preserve">originálne kompetencie   </t>
  </si>
  <si>
    <t xml:space="preserve">                            výdavky z vlastných príjmov</t>
  </si>
  <si>
    <t>Bežné výdavky spolu: OBEC + ZŠ + MŠ</t>
  </si>
  <si>
    <t>Časť I. Príjmy a výdavky rozpočtu subjektu verejnej správy</t>
  </si>
  <si>
    <t>Kapitálový rozpočet</t>
  </si>
  <si>
    <t xml:space="preserve"> Príjmy</t>
  </si>
  <si>
    <t>Zdroj</t>
  </si>
  <si>
    <t>Podpoložka</t>
  </si>
  <si>
    <t>45</t>
  </si>
  <si>
    <t>322</t>
  </si>
  <si>
    <t>001</t>
  </si>
  <si>
    <t>Kap. transfery v rámci VS- dotácia kamerový systém</t>
  </si>
  <si>
    <t>ZŠ-rozvoj kľúč.kompetencií žiakov-dotácia projekt</t>
  </si>
  <si>
    <t>Dotácia-projekt zberný dvor</t>
  </si>
  <si>
    <t xml:space="preserve">Kapit. transfer-dotácia na rekonštrukciu strechy OcÚ </t>
  </si>
  <si>
    <t xml:space="preserve">43  </t>
  </si>
  <si>
    <t>233</t>
  </si>
  <si>
    <t>Príjem z predaja pozemkov</t>
  </si>
  <si>
    <t>Dotácia-rekonštrukcia strechy has.zbrojnice</t>
  </si>
  <si>
    <t>Kapit.transfer-rekonš.telocvične ZŠ</t>
  </si>
  <si>
    <t xml:space="preserve">Kapit.transfer-územný plán obce </t>
  </si>
  <si>
    <t>Výdavky kapit.rozpočtu</t>
  </si>
  <si>
    <t>Funkč.klas.</t>
  </si>
  <si>
    <t>Ekon.klasifikácia</t>
  </si>
  <si>
    <t>714007</t>
  </si>
  <si>
    <t>717002</t>
  </si>
  <si>
    <t>Oprava strechy OcÚ z cudzích zdrojov -dotácia</t>
  </si>
  <si>
    <t>Oprava strechy OcÚ vlastných zdrojov</t>
  </si>
  <si>
    <t>714001</t>
  </si>
  <si>
    <t>716</t>
  </si>
  <si>
    <t>717001</t>
  </si>
  <si>
    <t>Zberný dvor-spolufinancovanie z vlast.zdrojov</t>
  </si>
  <si>
    <t>Projekt-zberný dvor - dotácia</t>
  </si>
  <si>
    <t>711001</t>
  </si>
  <si>
    <t>Odkúpenie pozemkov</t>
  </si>
  <si>
    <t>713005</t>
  </si>
  <si>
    <t>Rozšírenie kamer.systému v obci-dotácia</t>
  </si>
  <si>
    <t>Rozšírernie kamerového systému v obci-vlastné zdroje</t>
  </si>
  <si>
    <t>Realiz. nových stavieb-prípojka elek. nová bytovka</t>
  </si>
  <si>
    <t>Rozvoj obcí-projekty + spoluúčasť vybud.novej bytovky</t>
  </si>
  <si>
    <t>718005</t>
  </si>
  <si>
    <t>Rekonštruk. a modernizácia miestneho rozhlasu</t>
  </si>
  <si>
    <t>Rozš.verej.osvetlenia-ul.Podhorská+Madvova</t>
  </si>
  <si>
    <t>712001</t>
  </si>
  <si>
    <t>Bývanie a občianska vybavenosť-zhodnotenie majetku ATC</t>
  </si>
  <si>
    <t>Projekt.dokumentácia-Športovo spoloč.objekt</t>
  </si>
  <si>
    <t>Projekty - okolie kultúrneho domu</t>
  </si>
  <si>
    <t xml:space="preserve">Dobudovanie okolia kultúrneho domu </t>
  </si>
  <si>
    <t>717003</t>
  </si>
  <si>
    <t>Realizácia stavieb-prístavby,nadstavby, stavebné úpravy okolia kul.domu</t>
  </si>
  <si>
    <t>713001</t>
  </si>
  <si>
    <t>ZŠ - projekt Riozvoj a zvýš.kľúčových kompetencii žiaka-spolufinacovanie</t>
  </si>
  <si>
    <t>ZŠ - projekt Riozvoj a zvýš.kľúčových kompetencii žiaka-dotácia</t>
  </si>
  <si>
    <t>713004</t>
  </si>
  <si>
    <t>Nákup panvice</t>
  </si>
  <si>
    <t>Realizácia multifunkčného ihriska</t>
  </si>
  <si>
    <t>Rekonštrukica telocvične ZŠ-</t>
  </si>
  <si>
    <t>Finančné operácie</t>
  </si>
  <si>
    <t xml:space="preserve"> Príjmové finančné operácie</t>
  </si>
  <si>
    <t xml:space="preserve">46  </t>
  </si>
  <si>
    <t>453</t>
  </si>
  <si>
    <t>Fond údržby a opráv</t>
  </si>
  <si>
    <t>454</t>
  </si>
  <si>
    <t>Prevod prostriedkov z rezervného fondu</t>
  </si>
  <si>
    <t>46</t>
  </si>
  <si>
    <t>002</t>
  </si>
  <si>
    <t xml:space="preserve">Prevod prostriedkov z ostatných fondov obce </t>
  </si>
  <si>
    <t>456</t>
  </si>
  <si>
    <t>Finančná zábezpeka na rekonš.kultúrneho domu</t>
  </si>
  <si>
    <t>Finančná zábezpeka-nová bytovaka</t>
  </si>
  <si>
    <t>Finančné zábezpeky-nájomné byty J. Bottu+VO projekt ZŠ</t>
  </si>
  <si>
    <t>514</t>
  </si>
  <si>
    <t>Prijatie bankového úveru SZRB na kul.dom</t>
  </si>
  <si>
    <t xml:space="preserve">52  </t>
  </si>
  <si>
    <t xml:space="preserve"> Finančné operácie </t>
  </si>
  <si>
    <t>Výdavkové operácie</t>
  </si>
  <si>
    <t>Funkčná klasifikácia</t>
  </si>
  <si>
    <t>Podtrieda</t>
  </si>
  <si>
    <t>Ekonom.klasif.</t>
  </si>
  <si>
    <t xml:space="preserve"> </t>
  </si>
  <si>
    <t>821007</t>
  </si>
  <si>
    <t>Splácanie tuzemskej istiny z  úveru dlhodobého ŠFRB</t>
  </si>
  <si>
    <t>Splácanie tuzemskej istiny z dlhodobého úveru SZRB</t>
  </si>
  <si>
    <t>819002</t>
  </si>
  <si>
    <t>Vrátenie finančnej zábezpeky</t>
  </si>
  <si>
    <t>REKAPITULÁCIA</t>
  </si>
  <si>
    <t>SUMARIZÁCIA v €</t>
  </si>
  <si>
    <t>v tom Obec</t>
  </si>
  <si>
    <t xml:space="preserve">          ZŠ + MŠ</t>
  </si>
  <si>
    <t>Bežné výdavky spolu</t>
  </si>
  <si>
    <t>Rozpočet na 
rok 2017</t>
  </si>
  <si>
    <t>Bežné výdavky obec</t>
  </si>
  <si>
    <t>BILANCIA BEŽNÉHO ROZPOČTU</t>
  </si>
  <si>
    <t>Výdavky na prenesené a originálne kompetencie</t>
  </si>
  <si>
    <t>Kapitálové príjmy</t>
  </si>
  <si>
    <t xml:space="preserve">Kapitálové výdavky </t>
  </si>
  <si>
    <t>BILANCIA KAPITÁLOVÉHO ROZPOČTU</t>
  </si>
  <si>
    <t>Príjmové finančné operácie</t>
  </si>
  <si>
    <t>Výdavkové finančné operácie</t>
  </si>
  <si>
    <t xml:space="preserve">BILANCIA FINANČNÝCH OPERÁCII </t>
  </si>
  <si>
    <t>Príjmy celkom</t>
  </si>
  <si>
    <t>Výdavky celkom</t>
  </si>
  <si>
    <t>BILANCIA ROZPOČTU</t>
  </si>
  <si>
    <t>Vypracovala: Ivana Kútna</t>
  </si>
  <si>
    <t xml:space="preserve">                starosta obce</t>
  </si>
  <si>
    <t>Robert Štrbák</t>
  </si>
  <si>
    <t>starosta obce</t>
  </si>
  <si>
    <t>Skutočnosť 2020</t>
  </si>
  <si>
    <t>2111801,11</t>
  </si>
  <si>
    <t>Skutočnosť
2020</t>
  </si>
  <si>
    <t>Servis,údržba, opravy, pracovné oblečenie</t>
  </si>
  <si>
    <t>materiál-pomôcky, rúška</t>
  </si>
  <si>
    <t>1 955 365,56</t>
  </si>
  <si>
    <t>Materiálne zabezpečenie testovania COVID-dezin...</t>
  </si>
  <si>
    <t>Fasáda obec.úradu+bežná údržba budov</t>
  </si>
  <si>
    <t>Všeob.služby, školenia, poistné,stravné,prídel do SF,odmeny-poslanci,odmeny dobrovoľníkom</t>
  </si>
  <si>
    <t xml:space="preserve">strava zadarmo pre predškol.-vrátenie nevyč.dotácie </t>
  </si>
  <si>
    <t>Nákup osobného automobilu-leasing</t>
  </si>
  <si>
    <t>nákup Ducata</t>
  </si>
  <si>
    <t>rozšírenie verejného vodovodu-Sama Chalupku</t>
  </si>
  <si>
    <t>multifunkčné zariadenie do podateľne OcÚ</t>
  </si>
  <si>
    <t>Rekonštrukcia a modernizácia obce</t>
  </si>
  <si>
    <t>Rutinná a štandardná údržba budov,častí/oprava, statika mostov</t>
  </si>
  <si>
    <t>Mulčovač za traktor</t>
  </si>
  <si>
    <t>Fasáda hasičskej zbrojnice</t>
  </si>
  <si>
    <t>Realizácia nových stavieb-chodníky(doplatenie diela z r.2021)</t>
  </si>
  <si>
    <t xml:space="preserve">Projekt.dokumentácia-cesta Podhorská </t>
  </si>
  <si>
    <t>údržba domu smútku -fasáda + interiér</t>
  </si>
  <si>
    <t>Prepojovací chodník na priehrade</t>
  </si>
  <si>
    <t>Materiál, stroje a zariadenia,nákup techniky</t>
  </si>
  <si>
    <t>Rozpočet 2022</t>
  </si>
  <si>
    <t>Skutočnosť 2021</t>
  </si>
  <si>
    <t>Predpokladaná skutočnosť 2022</t>
  </si>
  <si>
    <t>2324581,69</t>
  </si>
  <si>
    <t>1765480,00</t>
  </si>
  <si>
    <t>2193648</t>
  </si>
  <si>
    <t>Skutočnosť
2021</t>
  </si>
  <si>
    <t xml:space="preserve"> Rozpočet
2022</t>
  </si>
  <si>
    <t>Očakávaná skutočnosť 2022</t>
  </si>
  <si>
    <t>Nemocenské dávka</t>
  </si>
  <si>
    <t>Materiál na prerábku pož.zbrojnice</t>
  </si>
  <si>
    <t>2102892,48</t>
  </si>
  <si>
    <t xml:space="preserve"> Rozpočet 2022</t>
  </si>
  <si>
    <t>Očakávaná Skutočnosť 2022</t>
  </si>
  <si>
    <t>ZŠ+obec zostatok FP z minulých rokov a nevyčer.dotácie z r.2020</t>
  </si>
  <si>
    <t>technické zhodnotenie brán na has. Zbrojnici</t>
  </si>
  <si>
    <t>Realizácia novej nových chodníkov</t>
  </si>
  <si>
    <t>projekt rozšírenia verej. Osvetlenia</t>
  </si>
  <si>
    <t>Rekonštrukcia sociálnych zariadení ATC</t>
  </si>
  <si>
    <t>Transfery na čl.príspevky-ZMOHN, odstupné, odchodné</t>
  </si>
  <si>
    <t>717</t>
  </si>
  <si>
    <t>vykurovanie - prevádzka</t>
  </si>
  <si>
    <t>1965780</t>
  </si>
  <si>
    <t>1 965 780</t>
  </si>
  <si>
    <t>Bežný rozpočet je zostavený ako prebytkový ( +65 942), kapitálový rozpočet ako schodkový (- 155 000), finančné operácie sú</t>
  </si>
  <si>
    <t>sú zostavené ako prebytkové (+ 89 672).</t>
  </si>
  <si>
    <t>Rozpočet obce Nitrianske Rudno na rok 2023-2024</t>
  </si>
  <si>
    <t>Rozpočet 2023</t>
  </si>
  <si>
    <t xml:space="preserve">Rozpočet na r.2023
</t>
  </si>
  <si>
    <t>Rozpočet 2024</t>
  </si>
  <si>
    <t>Rozpočet 2025</t>
  </si>
  <si>
    <t>Rozpočet  2025</t>
  </si>
  <si>
    <t>Rozpočet  2024</t>
  </si>
  <si>
    <t>Rozočet  2025</t>
  </si>
  <si>
    <t>Rekapitulácia rozpočtu obce Nitrianske Rudno na r. 2023</t>
  </si>
  <si>
    <t>Rozpočet na rok 2023</t>
  </si>
  <si>
    <t>Rozpočet obce Nitrianske Rudno na rok 2023 schválilo obecné zastupiteľstvo dňa 12.12.2022 uznesením č.79/2022-II.b</t>
  </si>
  <si>
    <t>Viacročný rozpočet na roky 2024-2025 vzalo na vedomie obecné zastupiteľstvo dňa 12.12.2022 uznesením č. 79/I.a</t>
  </si>
  <si>
    <t>Rozpočet vyvesený dňa: 15.12.2022</t>
  </si>
  <si>
    <t>Rozpočet     2025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</si>
</sst>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81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63"/>
      <name val="Tahoma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53"/>
      <name val="Arial"/>
      <family val="2"/>
    </font>
    <font>
      <u val="single"/>
      <sz val="10"/>
      <color indexed="8"/>
      <name val="Arial"/>
      <family val="2"/>
    </font>
    <font>
      <sz val="10"/>
      <color indexed="62"/>
      <name val="Arial"/>
      <family val="2"/>
    </font>
    <font>
      <b/>
      <sz val="18"/>
      <color indexed="8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9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3" fontId="9" fillId="33" borderId="1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" fillId="34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 applyProtection="1">
      <alignment vertical="center" wrapText="1"/>
      <protection/>
    </xf>
    <xf numFmtId="2" fontId="5" fillId="35" borderId="10" xfId="0" applyNumberFormat="1" applyFont="1" applyFill="1" applyBorder="1" applyAlignment="1" applyProtection="1">
      <alignment/>
      <protection/>
    </xf>
    <xf numFmtId="2" fontId="6" fillId="35" borderId="10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49" fontId="10" fillId="36" borderId="10" xfId="0" applyNumberFormat="1" applyFont="1" applyFill="1" applyBorder="1" applyAlignment="1" applyProtection="1">
      <alignment vertical="center" wrapText="1"/>
      <protection/>
    </xf>
    <xf numFmtId="49" fontId="10" fillId="36" borderId="10" xfId="0" applyNumberFormat="1" applyFont="1" applyFill="1" applyBorder="1" applyAlignment="1" applyProtection="1">
      <alignment horizontal="right"/>
      <protection/>
    </xf>
    <xf numFmtId="1" fontId="10" fillId="36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49" fontId="15" fillId="37" borderId="13" xfId="0" applyNumberFormat="1" applyFont="1" applyFill="1" applyBorder="1" applyAlignment="1" applyProtection="1">
      <alignment vertical="center" wrapText="1"/>
      <protection/>
    </xf>
    <xf numFmtId="49" fontId="5" fillId="37" borderId="13" xfId="0" applyNumberFormat="1" applyFont="1" applyFill="1" applyBorder="1" applyAlignment="1" applyProtection="1">
      <alignment vertical="center" wrapText="1"/>
      <protection/>
    </xf>
    <xf numFmtId="164" fontId="15" fillId="37" borderId="13" xfId="0" applyNumberFormat="1" applyFont="1" applyFill="1" applyBorder="1" applyAlignment="1" applyProtection="1">
      <alignment vertical="center" wrapText="1"/>
      <protection/>
    </xf>
    <xf numFmtId="0" fontId="16" fillId="37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2" fontId="18" fillId="0" borderId="13" xfId="0" applyNumberFormat="1" applyFont="1" applyFill="1" applyBorder="1" applyAlignment="1" applyProtection="1">
      <alignment vertical="center" wrapText="1"/>
      <protection/>
    </xf>
    <xf numFmtId="0" fontId="18" fillId="33" borderId="1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2" fontId="18" fillId="0" borderId="10" xfId="0" applyNumberFormat="1" applyFont="1" applyFill="1" applyBorder="1" applyAlignment="1" applyProtection="1">
      <alignment vertical="center" wrapText="1"/>
      <protection/>
    </xf>
    <xf numFmtId="164" fontId="18" fillId="0" borderId="10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7" fillId="37" borderId="12" xfId="0" applyNumberFormat="1" applyFont="1" applyFill="1" applyBorder="1" applyAlignment="1" applyProtection="1">
      <alignment vertical="center" wrapText="1"/>
      <protection/>
    </xf>
    <xf numFmtId="49" fontId="7" fillId="35" borderId="13" xfId="0" applyNumberFormat="1" applyFont="1" applyFill="1" applyBorder="1" applyAlignment="1" applyProtection="1">
      <alignment/>
      <protection/>
    </xf>
    <xf numFmtId="49" fontId="7" fillId="35" borderId="13" xfId="0" applyNumberFormat="1" applyFont="1" applyFill="1" applyBorder="1" applyAlignment="1" applyProtection="1">
      <alignment vertical="center" wrapText="1"/>
      <protection/>
    </xf>
    <xf numFmtId="49" fontId="5" fillId="35" borderId="13" xfId="0" applyNumberFormat="1" applyFont="1" applyFill="1" applyBorder="1" applyAlignment="1" applyProtection="1">
      <alignment vertical="center" wrapText="1"/>
      <protection/>
    </xf>
    <xf numFmtId="2" fontId="5" fillId="35" borderId="13" xfId="0" applyNumberFormat="1" applyFont="1" applyFill="1" applyBorder="1" applyAlignment="1" applyProtection="1">
      <alignment vertical="center" wrapText="1"/>
      <protection/>
    </xf>
    <xf numFmtId="0" fontId="20" fillId="35" borderId="13" xfId="0" applyNumberFormat="1" applyFont="1" applyFill="1" applyBorder="1" applyAlignment="1" applyProtection="1">
      <alignment/>
      <protection/>
    </xf>
    <xf numFmtId="2" fontId="6" fillId="35" borderId="13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22" fillId="35" borderId="13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49" fontId="7" fillId="37" borderId="12" xfId="0" applyNumberFormat="1" applyFont="1" applyFill="1" applyBorder="1" applyAlignment="1" applyProtection="1">
      <alignment/>
      <protection/>
    </xf>
    <xf numFmtId="49" fontId="7" fillId="37" borderId="10" xfId="0" applyNumberFormat="1" applyFont="1" applyFill="1" applyBorder="1" applyAlignment="1" applyProtection="1">
      <alignment vertical="center" wrapText="1"/>
      <protection/>
    </xf>
    <xf numFmtId="49" fontId="5" fillId="37" borderId="10" xfId="0" applyNumberFormat="1" applyFont="1" applyFill="1" applyBorder="1" applyAlignment="1" applyProtection="1">
      <alignment vertical="center" wrapText="1"/>
      <protection/>
    </xf>
    <xf numFmtId="1" fontId="23" fillId="37" borderId="10" xfId="0" applyNumberFormat="1" applyFont="1" applyFill="1" applyBorder="1" applyAlignment="1" applyProtection="1">
      <alignment vertical="center" wrapText="1"/>
      <protection/>
    </xf>
    <xf numFmtId="0" fontId="18" fillId="37" borderId="10" xfId="0" applyNumberFormat="1" applyFont="1" applyFill="1" applyBorder="1" applyAlignment="1" applyProtection="1">
      <alignment/>
      <protection/>
    </xf>
    <xf numFmtId="1" fontId="6" fillId="37" borderId="10" xfId="0" applyNumberFormat="1" applyFont="1" applyFill="1" applyBorder="1" applyAlignment="1" applyProtection="1">
      <alignment vertical="center" wrapText="1"/>
      <protection/>
    </xf>
    <xf numFmtId="0" fontId="8" fillId="37" borderId="10" xfId="0" applyNumberFormat="1" applyFont="1" applyFill="1" applyBorder="1" applyAlignment="1" applyProtection="1">
      <alignment/>
      <protection/>
    </xf>
    <xf numFmtId="0" fontId="5" fillId="37" borderId="10" xfId="0" applyNumberFormat="1" applyFont="1" applyFill="1" applyBorder="1" applyAlignment="1" applyProtection="1">
      <alignment/>
      <protection/>
    </xf>
    <xf numFmtId="49" fontId="7" fillId="33" borderId="14" xfId="0" applyNumberFormat="1" applyFont="1" applyFill="1" applyBorder="1" applyAlignment="1" applyProtection="1">
      <alignment/>
      <protection/>
    </xf>
    <xf numFmtId="49" fontId="7" fillId="33" borderId="15" xfId="0" applyNumberFormat="1" applyFont="1" applyFill="1" applyBorder="1" applyAlignment="1" applyProtection="1">
      <alignment vertical="center" wrapText="1"/>
      <protection/>
    </xf>
    <xf numFmtId="2" fontId="18" fillId="33" borderId="15" xfId="0" applyNumberFormat="1" applyFont="1" applyFill="1" applyBorder="1" applyAlignment="1" applyProtection="1">
      <alignment vertical="center" wrapText="1"/>
      <protection/>
    </xf>
    <xf numFmtId="0" fontId="18" fillId="33" borderId="15" xfId="0" applyNumberFormat="1" applyFont="1" applyFill="1" applyBorder="1" applyAlignment="1" applyProtection="1">
      <alignment/>
      <protection/>
    </xf>
    <xf numFmtId="164" fontId="19" fillId="33" borderId="15" xfId="0" applyNumberFormat="1" applyFont="1" applyFill="1" applyBorder="1" applyAlignment="1" applyProtection="1">
      <alignment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2" fontId="18" fillId="33" borderId="10" xfId="0" applyNumberFormat="1" applyFont="1" applyFill="1" applyBorder="1" applyAlignment="1" applyProtection="1">
      <alignment vertical="center" wrapText="1"/>
      <protection/>
    </xf>
    <xf numFmtId="164" fontId="19" fillId="33" borderId="10" xfId="0" applyNumberFormat="1" applyFont="1" applyFill="1" applyBorder="1" applyAlignment="1" applyProtection="1">
      <alignment vertical="center" wrapText="1"/>
      <protection/>
    </xf>
    <xf numFmtId="49" fontId="7" fillId="33" borderId="13" xfId="0" applyNumberFormat="1" applyFont="1" applyFill="1" applyBorder="1" applyAlignment="1" applyProtection="1">
      <alignment/>
      <protection/>
    </xf>
    <xf numFmtId="49" fontId="7" fillId="33" borderId="13" xfId="0" applyNumberFormat="1" applyFont="1" applyFill="1" applyBorder="1" applyAlignment="1" applyProtection="1">
      <alignment vertical="center" wrapText="1"/>
      <protection/>
    </xf>
    <xf numFmtId="2" fontId="18" fillId="33" borderId="13" xfId="0" applyNumberFormat="1" applyFont="1" applyFill="1" applyBorder="1" applyAlignment="1" applyProtection="1">
      <alignment vertical="center" wrapText="1"/>
      <protection/>
    </xf>
    <xf numFmtId="0" fontId="18" fillId="33" borderId="13" xfId="0" applyNumberFormat="1" applyFont="1" applyFill="1" applyBorder="1" applyAlignment="1" applyProtection="1">
      <alignment/>
      <protection/>
    </xf>
    <xf numFmtId="164" fontId="19" fillId="33" borderId="13" xfId="0" applyNumberFormat="1" applyFont="1" applyFill="1" applyBorder="1" applyAlignment="1" applyProtection="1">
      <alignment vertical="center" wrapText="1"/>
      <protection/>
    </xf>
    <xf numFmtId="0" fontId="19" fillId="33" borderId="13" xfId="0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2" fontId="18" fillId="0" borderId="15" xfId="0" applyNumberFormat="1" applyFont="1" applyFill="1" applyBorder="1" applyAlignment="1" applyProtection="1">
      <alignment vertical="center" wrapText="1"/>
      <protection/>
    </xf>
    <xf numFmtId="164" fontId="19" fillId="0" borderId="15" xfId="0" applyNumberFormat="1" applyFont="1" applyFill="1" applyBorder="1" applyAlignment="1" applyProtection="1">
      <alignment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left" vertical="center" wrapText="1"/>
      <protection/>
    </xf>
    <xf numFmtId="2" fontId="5" fillId="35" borderId="13" xfId="0" applyNumberFormat="1" applyFont="1" applyFill="1" applyBorder="1" applyAlignment="1" applyProtection="1">
      <alignment horizontal="right" vertical="center" wrapText="1"/>
      <protection/>
    </xf>
    <xf numFmtId="2" fontId="9" fillId="35" borderId="13" xfId="0" applyNumberFormat="1" applyFont="1" applyFill="1" applyBorder="1" applyAlignment="1" applyProtection="1">
      <alignment horizontal="right" vertical="center" wrapText="1"/>
      <protection/>
    </xf>
    <xf numFmtId="0" fontId="4" fillId="35" borderId="0" xfId="0" applyNumberFormat="1" applyFont="1" applyFill="1" applyBorder="1" applyAlignment="1" applyProtection="1">
      <alignment/>
      <protection/>
    </xf>
    <xf numFmtId="1" fontId="9" fillId="37" borderId="10" xfId="0" applyNumberFormat="1" applyFont="1" applyFill="1" applyBorder="1" applyAlignment="1" applyProtection="1">
      <alignment vertical="center" wrapText="1"/>
      <protection/>
    </xf>
    <xf numFmtId="2" fontId="19" fillId="0" borderId="10" xfId="0" applyNumberFormat="1" applyFont="1" applyFill="1" applyBorder="1" applyAlignment="1" applyProtection="1">
      <alignment vertical="center" wrapText="1"/>
      <protection/>
    </xf>
    <xf numFmtId="1" fontId="19" fillId="0" borderId="10" xfId="0" applyNumberFormat="1" applyFont="1" applyFill="1" applyBorder="1" applyAlignment="1" applyProtection="1">
      <alignment vertical="center" wrapText="1"/>
      <protection/>
    </xf>
    <xf numFmtId="49" fontId="7" fillId="35" borderId="10" xfId="0" applyNumberFormat="1" applyFont="1" applyFill="1" applyBorder="1" applyAlignment="1" applyProtection="1">
      <alignment vertical="center" wrapText="1"/>
      <protection/>
    </xf>
    <xf numFmtId="2" fontId="5" fillId="35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 applyProtection="1">
      <alignment/>
      <protection/>
    </xf>
    <xf numFmtId="0" fontId="22" fillId="35" borderId="10" xfId="0" applyNumberFormat="1" applyFont="1" applyFill="1" applyBorder="1" applyAlignment="1" applyProtection="1">
      <alignment/>
      <protection/>
    </xf>
    <xf numFmtId="1" fontId="5" fillId="37" borderId="10" xfId="0" applyNumberFormat="1" applyFont="1" applyFill="1" applyBorder="1" applyAlignment="1" applyProtection="1">
      <alignment vertical="center" wrapText="1"/>
      <protection/>
    </xf>
    <xf numFmtId="0" fontId="23" fillId="37" borderId="10" xfId="0" applyNumberFormat="1" applyFont="1" applyFill="1" applyBorder="1" applyAlignment="1" applyProtection="1">
      <alignment/>
      <protection/>
    </xf>
    <xf numFmtId="2" fontId="9" fillId="37" borderId="10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2" fontId="7" fillId="33" borderId="10" xfId="0" applyNumberFormat="1" applyFont="1" applyFill="1" applyBorder="1" applyAlignment="1" applyProtection="1">
      <alignment vertical="center" wrapText="1"/>
      <protection/>
    </xf>
    <xf numFmtId="2" fontId="19" fillId="33" borderId="1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1" fontId="18" fillId="37" borderId="10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/>
      <protection/>
    </xf>
    <xf numFmtId="2" fontId="7" fillId="0" borderId="15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/>
    </xf>
    <xf numFmtId="49" fontId="7" fillId="35" borderId="10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 applyProtection="1">
      <alignment/>
      <protection/>
    </xf>
    <xf numFmtId="0" fontId="9" fillId="35" borderId="10" xfId="0" applyNumberFormat="1" applyFont="1" applyFill="1" applyBorder="1" applyAlignment="1" applyProtection="1">
      <alignment/>
      <protection/>
    </xf>
    <xf numFmtId="49" fontId="5" fillId="37" borderId="16" xfId="0" applyNumberFormat="1" applyFont="1" applyFill="1" applyBorder="1" applyAlignment="1" applyProtection="1">
      <alignment vertical="center" wrapText="1"/>
      <protection/>
    </xf>
    <xf numFmtId="49" fontId="7" fillId="37" borderId="13" xfId="0" applyNumberFormat="1" applyFont="1" applyFill="1" applyBorder="1" applyAlignment="1" applyProtection="1">
      <alignment vertical="center" wrapText="1"/>
      <protection/>
    </xf>
    <xf numFmtId="1" fontId="23" fillId="37" borderId="13" xfId="0" applyNumberFormat="1" applyFont="1" applyFill="1" applyBorder="1" applyAlignment="1" applyProtection="1">
      <alignment vertical="center" wrapText="1"/>
      <protection/>
    </xf>
    <xf numFmtId="1" fontId="9" fillId="37" borderId="13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1" fontId="19" fillId="33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/>
    </xf>
    <xf numFmtId="2" fontId="5" fillId="37" borderId="10" xfId="0" applyNumberFormat="1" applyFont="1" applyFill="1" applyBorder="1" applyAlignment="1" applyProtection="1">
      <alignment vertical="center" wrapText="1"/>
      <protection/>
    </xf>
    <xf numFmtId="2" fontId="19" fillId="33" borderId="0" xfId="0" applyNumberFormat="1" applyFont="1" applyFill="1" applyBorder="1" applyAlignment="1" applyProtection="1">
      <alignment vertical="center" wrapText="1"/>
      <protection/>
    </xf>
    <xf numFmtId="2" fontId="9" fillId="35" borderId="1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/>
      <protection/>
    </xf>
    <xf numFmtId="1" fontId="19" fillId="0" borderId="15" xfId="0" applyNumberFormat="1" applyFont="1" applyFill="1" applyBorder="1" applyAlignment="1" applyProtection="1">
      <alignment vertical="center" wrapText="1"/>
      <protection/>
    </xf>
    <xf numFmtId="49" fontId="7" fillId="35" borderId="15" xfId="0" applyNumberFormat="1" applyFont="1" applyFill="1" applyBorder="1" applyAlignment="1" applyProtection="1">
      <alignment vertical="center" wrapText="1"/>
      <protection/>
    </xf>
    <xf numFmtId="49" fontId="5" fillId="35" borderId="15" xfId="0" applyNumberFormat="1" applyFont="1" applyFill="1" applyBorder="1" applyAlignment="1" applyProtection="1">
      <alignment vertical="center" wrapText="1"/>
      <protection/>
    </xf>
    <xf numFmtId="2" fontId="5" fillId="35" borderId="15" xfId="0" applyNumberFormat="1" applyFont="1" applyFill="1" applyBorder="1" applyAlignment="1" applyProtection="1">
      <alignment vertical="center" wrapText="1"/>
      <protection/>
    </xf>
    <xf numFmtId="2" fontId="9" fillId="35" borderId="15" xfId="0" applyNumberFormat="1" applyFont="1" applyFill="1" applyBorder="1" applyAlignment="1" applyProtection="1">
      <alignment vertical="center" wrapText="1"/>
      <protection/>
    </xf>
    <xf numFmtId="1" fontId="18" fillId="33" borderId="10" xfId="0" applyNumberFormat="1" applyFont="1" applyFill="1" applyBorder="1" applyAlignment="1" applyProtection="1">
      <alignment vertical="center" wrapText="1"/>
      <protection/>
    </xf>
    <xf numFmtId="1" fontId="9" fillId="33" borderId="10" xfId="0" applyNumberFormat="1" applyFont="1" applyFill="1" applyBorder="1" applyAlignment="1" applyProtection="1">
      <alignment vertical="center" wrapText="1"/>
      <protection/>
    </xf>
    <xf numFmtId="3" fontId="19" fillId="33" borderId="10" xfId="0" applyNumberFormat="1" applyFont="1" applyFill="1" applyBorder="1" applyAlignment="1" applyProtection="1">
      <alignment/>
      <protection/>
    </xf>
    <xf numFmtId="1" fontId="6" fillId="35" borderId="10" xfId="0" applyNumberFormat="1" applyFont="1" applyFill="1" applyBorder="1" applyAlignment="1" applyProtection="1">
      <alignment vertical="center" wrapText="1"/>
      <protection/>
    </xf>
    <xf numFmtId="1" fontId="8" fillId="37" borderId="13" xfId="0" applyNumberFormat="1" applyFont="1" applyFill="1" applyBorder="1" applyAlignment="1" applyProtection="1">
      <alignment vertical="center" wrapText="1"/>
      <protection/>
    </xf>
    <xf numFmtId="0" fontId="7" fillId="33" borderId="15" xfId="0" applyNumberFormat="1" applyFont="1" applyFill="1" applyBorder="1" applyAlignment="1" applyProtection="1">
      <alignment/>
      <protection/>
    </xf>
    <xf numFmtId="49" fontId="5" fillId="37" borderId="12" xfId="0" applyNumberFormat="1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5" borderId="13" xfId="0" applyNumberFormat="1" applyFont="1" applyFill="1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 vertical="center" wrapText="1"/>
      <protection/>
    </xf>
    <xf numFmtId="49" fontId="18" fillId="35" borderId="10" xfId="0" applyNumberFormat="1" applyFont="1" applyFill="1" applyBorder="1" applyAlignment="1" applyProtection="1">
      <alignment vertical="center" wrapText="1"/>
      <protection/>
    </xf>
    <xf numFmtId="0" fontId="1" fillId="35" borderId="0" xfId="0" applyNumberFormat="1" applyFont="1" applyFill="1" applyBorder="1" applyAlignment="1" applyProtection="1">
      <alignment/>
      <protection/>
    </xf>
    <xf numFmtId="1" fontId="8" fillId="37" borderId="10" xfId="0" applyNumberFormat="1" applyFont="1" applyFill="1" applyBorder="1" applyAlignment="1" applyProtection="1">
      <alignment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2" fontId="19" fillId="33" borderId="15" xfId="0" applyNumberFormat="1" applyFont="1" applyFill="1" applyBorder="1" applyAlignment="1" applyProtection="1">
      <alignment vertical="center" wrapText="1"/>
      <protection/>
    </xf>
    <xf numFmtId="2" fontId="6" fillId="35" borderId="15" xfId="0" applyNumberFormat="1" applyFont="1" applyFill="1" applyBorder="1" applyAlignment="1" applyProtection="1">
      <alignment vertical="center" wrapText="1"/>
      <protection/>
    </xf>
    <xf numFmtId="49" fontId="5" fillId="37" borderId="14" xfId="0" applyNumberFormat="1" applyFont="1" applyFill="1" applyBorder="1" applyAlignment="1" applyProtection="1">
      <alignment vertical="center" wrapText="1"/>
      <protection/>
    </xf>
    <xf numFmtId="49" fontId="5" fillId="37" borderId="15" xfId="0" applyNumberFormat="1" applyFont="1" applyFill="1" applyBorder="1" applyAlignment="1" applyProtection="1">
      <alignment horizontal="left" vertical="center" wrapText="1"/>
      <protection/>
    </xf>
    <xf numFmtId="2" fontId="18" fillId="37" borderId="15" xfId="0" applyNumberFormat="1" applyFont="1" applyFill="1" applyBorder="1" applyAlignment="1" applyProtection="1">
      <alignment/>
      <protection/>
    </xf>
    <xf numFmtId="1" fontId="9" fillId="37" borderId="15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 wrapText="1"/>
      <protection/>
    </xf>
    <xf numFmtId="2" fontId="18" fillId="33" borderId="15" xfId="0" applyNumberFormat="1" applyFont="1" applyFill="1" applyBorder="1" applyAlignment="1" applyProtection="1">
      <alignment/>
      <protection/>
    </xf>
    <xf numFmtId="1" fontId="9" fillId="33" borderId="15" xfId="0" applyNumberFormat="1" applyFont="1" applyFill="1" applyBorder="1" applyAlignment="1" applyProtection="1">
      <alignment/>
      <protection/>
    </xf>
    <xf numFmtId="2" fontId="19" fillId="0" borderId="10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/>
      <protection/>
    </xf>
    <xf numFmtId="49" fontId="5" fillId="35" borderId="15" xfId="0" applyNumberFormat="1" applyFont="1" applyFill="1" applyBorder="1" applyAlignment="1" applyProtection="1">
      <alignment/>
      <protection/>
    </xf>
    <xf numFmtId="2" fontId="5" fillId="35" borderId="15" xfId="0" applyNumberFormat="1" applyFont="1" applyFill="1" applyBorder="1" applyAlignment="1" applyProtection="1">
      <alignment/>
      <protection/>
    </xf>
    <xf numFmtId="1" fontId="6" fillId="35" borderId="15" xfId="0" applyNumberFormat="1" applyFont="1" applyFill="1" applyBorder="1" applyAlignment="1" applyProtection="1">
      <alignment/>
      <protection/>
    </xf>
    <xf numFmtId="1" fontId="5" fillId="35" borderId="15" xfId="0" applyNumberFormat="1" applyFont="1" applyFill="1" applyBorder="1" applyAlignment="1" applyProtection="1">
      <alignment/>
      <protection/>
    </xf>
    <xf numFmtId="49" fontId="0" fillId="37" borderId="10" xfId="0" applyNumberFormat="1" applyFont="1" applyFill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25" fillId="37" borderId="10" xfId="0" applyNumberFormat="1" applyFont="1" applyFill="1" applyBorder="1" applyAlignment="1" applyProtection="1">
      <alignment vertical="center"/>
      <protection/>
    </xf>
    <xf numFmtId="0" fontId="0" fillId="37" borderId="10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1" fontId="7" fillId="0" borderId="10" xfId="0" applyNumberFormat="1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19" fillId="0" borderId="10" xfId="0" applyNumberFormat="1" applyFont="1" applyFill="1" applyBorder="1" applyAlignment="1" applyProtection="1">
      <alignment vertical="center"/>
      <protection/>
    </xf>
    <xf numFmtId="1" fontId="18" fillId="33" borderId="10" xfId="0" applyNumberFormat="1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1" fontId="7" fillId="33" borderId="10" xfId="0" applyNumberFormat="1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7" fillId="35" borderId="10" xfId="0" applyNumberFormat="1" applyFont="1" applyFill="1" applyBorder="1" applyAlignment="1" applyProtection="1">
      <alignment/>
      <protection/>
    </xf>
    <xf numFmtId="49" fontId="5" fillId="37" borderId="10" xfId="0" applyNumberFormat="1" applyFont="1" applyFill="1" applyBorder="1" applyAlignment="1" applyProtection="1">
      <alignment/>
      <protection/>
    </xf>
    <xf numFmtId="1" fontId="5" fillId="37" borderId="10" xfId="0" applyNumberFormat="1" applyFont="1" applyFill="1" applyBorder="1" applyAlignment="1" applyProtection="1">
      <alignment/>
      <protection/>
    </xf>
    <xf numFmtId="1" fontId="9" fillId="37" borderId="10" xfId="0" applyNumberFormat="1" applyFont="1" applyFill="1" applyBorder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/>
      <protection/>
    </xf>
    <xf numFmtId="49" fontId="7" fillId="37" borderId="10" xfId="0" applyNumberFormat="1" applyFont="1" applyFill="1" applyBorder="1" applyAlignment="1" applyProtection="1">
      <alignment/>
      <protection/>
    </xf>
    <xf numFmtId="0" fontId="5" fillId="37" borderId="10" xfId="0" applyNumberFormat="1" applyFont="1" applyFill="1" applyBorder="1" applyAlignment="1" applyProtection="1">
      <alignment horizontal="right"/>
      <protection/>
    </xf>
    <xf numFmtId="4" fontId="5" fillId="37" borderId="10" xfId="0" applyNumberFormat="1" applyFont="1" applyFill="1" applyBorder="1" applyAlignment="1" applyProtection="1">
      <alignment/>
      <protection/>
    </xf>
    <xf numFmtId="2" fontId="5" fillId="37" borderId="10" xfId="0" applyNumberFormat="1" applyFont="1" applyFill="1" applyBorder="1" applyAlignment="1" applyProtection="1">
      <alignment/>
      <protection/>
    </xf>
    <xf numFmtId="0" fontId="7" fillId="37" borderId="10" xfId="0" applyNumberFormat="1" applyFont="1" applyFill="1" applyBorder="1" applyAlignment="1" applyProtection="1">
      <alignment/>
      <protection/>
    </xf>
    <xf numFmtId="49" fontId="10" fillId="36" borderId="10" xfId="0" applyNumberFormat="1" applyFont="1" applyFill="1" applyBorder="1" applyAlignment="1" applyProtection="1">
      <alignment/>
      <protection/>
    </xf>
    <xf numFmtId="2" fontId="10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10" fillId="36" borderId="10" xfId="0" applyNumberFormat="1" applyFont="1" applyFill="1" applyBorder="1" applyAlignment="1" applyProtection="1">
      <alignment/>
      <protection/>
    </xf>
    <xf numFmtId="4" fontId="10" fillId="36" borderId="1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vertical="center" wrapText="1"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right" vertical="center" wrapText="1"/>
      <protection/>
    </xf>
    <xf numFmtId="2" fontId="6" fillId="35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1" fontId="18" fillId="34" borderId="10" xfId="0" applyNumberFormat="1" applyFont="1" applyFill="1" applyBorder="1" applyAlignment="1" applyProtection="1">
      <alignment horizontal="right" vertical="center" wrapText="1"/>
      <protection/>
    </xf>
    <xf numFmtId="1" fontId="7" fillId="0" borderId="19" xfId="0" applyNumberFormat="1" applyFont="1" applyFill="1" applyBorder="1" applyAlignment="1" applyProtection="1">
      <alignment horizontal="right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right" vertical="center" wrapText="1"/>
      <protection/>
    </xf>
    <xf numFmtId="1" fontId="6" fillId="34" borderId="10" xfId="0" applyNumberFormat="1" applyFont="1" applyFill="1" applyBorder="1" applyAlignment="1" applyProtection="1">
      <alignment horizontal="right" vertical="center" wrapText="1"/>
      <protection/>
    </xf>
    <xf numFmtId="1" fontId="7" fillId="0" borderId="20" xfId="0" applyNumberFormat="1" applyFont="1" applyFill="1" applyBorder="1" applyAlignment="1" applyProtection="1">
      <alignment horizontal="right" vertical="center" wrapText="1"/>
      <protection/>
    </xf>
    <xf numFmtId="2" fontId="7" fillId="0" borderId="15" xfId="0" applyNumberFormat="1" applyFont="1" applyFill="1" applyBorder="1" applyAlignment="1" applyProtection="1">
      <alignment horizontal="right" vertical="center" wrapText="1"/>
      <protection/>
    </xf>
    <xf numFmtId="2" fontId="7" fillId="0" borderId="21" xfId="0" applyNumberFormat="1" applyFont="1" applyFill="1" applyBorder="1" applyAlignment="1" applyProtection="1">
      <alignment horizontal="right" vertical="center" wrapText="1"/>
      <protection/>
    </xf>
    <xf numFmtId="2" fontId="7" fillId="0" borderId="14" xfId="0" applyNumberFormat="1" applyFont="1" applyFill="1" applyBorder="1" applyAlignment="1" applyProtection="1">
      <alignment horizontal="right" vertical="center" wrapText="1"/>
      <protection/>
    </xf>
    <xf numFmtId="1" fontId="18" fillId="34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NumberFormat="1" applyFont="1" applyFill="1" applyBorder="1" applyAlignment="1" applyProtection="1">
      <alignment horizontal="right" vertical="center" wrapText="1"/>
      <protection/>
    </xf>
    <xf numFmtId="1" fontId="7" fillId="0" borderId="14" xfId="0" applyNumberFormat="1" applyFont="1" applyFill="1" applyBorder="1" applyAlignment="1" applyProtection="1">
      <alignment horizontal="right" vertical="center" wrapText="1"/>
      <protection/>
    </xf>
    <xf numFmtId="1" fontId="7" fillId="0" borderId="15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1" fontId="18" fillId="0" borderId="10" xfId="0" applyNumberFormat="1" applyFont="1" applyFill="1" applyBorder="1" applyAlignment="1" applyProtection="1">
      <alignment vertical="center" wrapText="1"/>
      <protection/>
    </xf>
    <xf numFmtId="1" fontId="6" fillId="34" borderId="10" xfId="0" applyNumberFormat="1" applyFont="1" applyFill="1" applyBorder="1" applyAlignment="1" applyProtection="1">
      <alignment vertical="center" wrapText="1"/>
      <protection/>
    </xf>
    <xf numFmtId="1" fontId="18" fillId="34" borderId="10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right" vertical="center" wrapText="1"/>
      <protection/>
    </xf>
    <xf numFmtId="1" fontId="18" fillId="0" borderId="13" xfId="0" applyNumberFormat="1" applyFont="1" applyFill="1" applyBorder="1" applyAlignment="1" applyProtection="1">
      <alignment vertical="center" wrapText="1"/>
      <protection/>
    </xf>
    <xf numFmtId="1" fontId="6" fillId="34" borderId="22" xfId="0" applyNumberFormat="1" applyFont="1" applyFill="1" applyBorder="1" applyAlignment="1" applyProtection="1">
      <alignment vertical="center" wrapText="1"/>
      <protection/>
    </xf>
    <xf numFmtId="1" fontId="18" fillId="0" borderId="23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 wrapText="1"/>
      <protection/>
    </xf>
    <xf numFmtId="2" fontId="7" fillId="0" borderId="13" xfId="0" applyNumberFormat="1" applyFont="1" applyFill="1" applyBorder="1" applyAlignment="1" applyProtection="1">
      <alignment horizontal="right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6" fillId="34" borderId="22" xfId="0" applyNumberFormat="1" applyFont="1" applyFill="1" applyBorder="1" applyAlignment="1" applyProtection="1">
      <alignment/>
      <protection/>
    </xf>
    <xf numFmtId="0" fontId="18" fillId="0" borderId="23" xfId="0" applyNumberFormat="1" applyFont="1" applyFill="1" applyBorder="1" applyAlignment="1" applyProtection="1">
      <alignment/>
      <protection/>
    </xf>
    <xf numFmtId="2" fontId="18" fillId="0" borderId="13" xfId="0" applyNumberFormat="1" applyFont="1" applyFill="1" applyBorder="1" applyAlignment="1" applyProtection="1">
      <alignment/>
      <protection/>
    </xf>
    <xf numFmtId="3" fontId="6" fillId="34" borderId="22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right"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/>
      <protection/>
    </xf>
    <xf numFmtId="1" fontId="18" fillId="34" borderId="22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0" xfId="0" applyNumberFormat="1" applyFont="1" applyFill="1" applyBorder="1" applyAlignment="1" applyProtection="1">
      <alignment horizontal="right" vertical="center" wrapText="1"/>
      <protection/>
    </xf>
    <xf numFmtId="1" fontId="18" fillId="0" borderId="15" xfId="0" applyNumberFormat="1" applyFont="1" applyFill="1" applyBorder="1" applyAlignment="1" applyProtection="1">
      <alignment vertical="center" wrapText="1"/>
      <protection/>
    </xf>
    <xf numFmtId="1" fontId="18" fillId="34" borderId="15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34" borderId="15" xfId="0" applyNumberFormat="1" applyFont="1" applyFill="1" applyBorder="1" applyAlignment="1" applyProtection="1">
      <alignment horizontal="center" vertical="center" wrapText="1"/>
      <protection/>
    </xf>
    <xf numFmtId="1" fontId="5" fillId="35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2" fontId="7" fillId="0" borderId="15" xfId="0" applyNumberFormat="1" applyFont="1" applyFill="1" applyBorder="1" applyAlignment="1" applyProtection="1">
      <alignment vertical="center" wrapText="1"/>
      <protection/>
    </xf>
    <xf numFmtId="2" fontId="7" fillId="33" borderId="15" xfId="0" applyNumberFormat="1" applyFont="1" applyFill="1" applyBorder="1" applyAlignment="1" applyProtection="1">
      <alignment vertical="center" wrapText="1"/>
      <protection/>
    </xf>
    <xf numFmtId="2" fontId="7" fillId="34" borderId="15" xfId="0" applyNumberFormat="1" applyFont="1" applyFill="1" applyBorder="1" applyAlignment="1" applyProtection="1">
      <alignment vertical="center" wrapText="1"/>
      <protection/>
    </xf>
    <xf numFmtId="0" fontId="3" fillId="35" borderId="2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35" borderId="26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27" xfId="0" applyFont="1" applyBorder="1" applyAlignment="1">
      <alignment/>
    </xf>
    <xf numFmtId="49" fontId="35" fillId="0" borderId="28" xfId="0" applyNumberFormat="1" applyFont="1" applyFill="1" applyBorder="1" applyAlignment="1" applyProtection="1">
      <alignment horizontal="right"/>
      <protection/>
    </xf>
    <xf numFmtId="2" fontId="7" fillId="33" borderId="28" xfId="0" applyNumberFormat="1" applyFont="1" applyFill="1" applyBorder="1" applyAlignment="1">
      <alignment/>
    </xf>
    <xf numFmtId="4" fontId="35" fillId="33" borderId="28" xfId="0" applyNumberFormat="1" applyFont="1" applyFill="1" applyBorder="1" applyAlignment="1">
      <alignment/>
    </xf>
    <xf numFmtId="0" fontId="2" fillId="38" borderId="29" xfId="0" applyFont="1" applyFill="1" applyBorder="1" applyAlignment="1">
      <alignment horizontal="center" vertical="center" wrapText="1"/>
    </xf>
    <xf numFmtId="0" fontId="31" fillId="38" borderId="30" xfId="0" applyFont="1" applyFill="1" applyBorder="1" applyAlignment="1">
      <alignment horizontal="center" vertical="center" wrapText="1"/>
    </xf>
    <xf numFmtId="4" fontId="18" fillId="0" borderId="28" xfId="0" applyNumberFormat="1" applyFont="1" applyBorder="1" applyAlignment="1">
      <alignment vertical="top"/>
    </xf>
    <xf numFmtId="0" fontId="1" fillId="0" borderId="31" xfId="0" applyFont="1" applyBorder="1" applyAlignment="1">
      <alignment/>
    </xf>
    <xf numFmtId="2" fontId="0" fillId="33" borderId="32" xfId="0" applyNumberFormat="1" applyFont="1" applyFill="1" applyBorder="1" applyAlignment="1">
      <alignment/>
    </xf>
    <xf numFmtId="4" fontId="18" fillId="0" borderId="28" xfId="0" applyNumberFormat="1" applyFont="1" applyBorder="1" applyAlignment="1">
      <alignment/>
    </xf>
    <xf numFmtId="4" fontId="1" fillId="0" borderId="32" xfId="0" applyNumberFormat="1" applyFont="1" applyBorder="1" applyAlignment="1">
      <alignment vertical="top"/>
    </xf>
    <xf numFmtId="0" fontId="36" fillId="39" borderId="27" xfId="0" applyFont="1" applyFill="1" applyBorder="1" applyAlignment="1">
      <alignment/>
    </xf>
    <xf numFmtId="4" fontId="36" fillId="39" borderId="28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1" fillId="0" borderId="32" xfId="0" applyNumberFormat="1" applyFont="1" applyBorder="1" applyAlignment="1">
      <alignment/>
    </xf>
    <xf numFmtId="4" fontId="0" fillId="33" borderId="28" xfId="0" applyNumberFormat="1" applyFont="1" applyFill="1" applyBorder="1" applyAlignment="1" applyProtection="1">
      <alignment/>
      <protection/>
    </xf>
    <xf numFmtId="0" fontId="36" fillId="39" borderId="31" xfId="0" applyFont="1" applyFill="1" applyBorder="1" applyAlignment="1">
      <alignment/>
    </xf>
    <xf numFmtId="4" fontId="37" fillId="39" borderId="32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 vertical="top"/>
    </xf>
    <xf numFmtId="3" fontId="1" fillId="0" borderId="32" xfId="0" applyNumberFormat="1" applyFont="1" applyBorder="1" applyAlignment="1">
      <alignment vertical="top"/>
    </xf>
    <xf numFmtId="0" fontId="3" fillId="39" borderId="27" xfId="0" applyFont="1" applyFill="1" applyBorder="1" applyAlignment="1">
      <alignment/>
    </xf>
    <xf numFmtId="4" fontId="38" fillId="39" borderId="28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 vertical="top"/>
    </xf>
    <xf numFmtId="0" fontId="3" fillId="39" borderId="31" xfId="0" applyFont="1" applyFill="1" applyBorder="1" applyAlignment="1">
      <alignment/>
    </xf>
    <xf numFmtId="3" fontId="39" fillId="39" borderId="32" xfId="0" applyNumberFormat="1" applyFont="1" applyFill="1" applyBorder="1" applyAlignment="1">
      <alignment/>
    </xf>
    <xf numFmtId="0" fontId="36" fillId="40" borderId="27" xfId="0" applyFont="1" applyFill="1" applyBorder="1" applyAlignment="1">
      <alignment/>
    </xf>
    <xf numFmtId="4" fontId="1" fillId="40" borderId="28" xfId="0" applyNumberFormat="1" applyFont="1" applyFill="1" applyBorder="1" applyAlignment="1">
      <alignment vertical="top"/>
    </xf>
    <xf numFmtId="4" fontId="36" fillId="39" borderId="32" xfId="0" applyNumberFormat="1" applyFont="1" applyFill="1" applyBorder="1" applyAlignment="1">
      <alignment/>
    </xf>
    <xf numFmtId="0" fontId="36" fillId="40" borderId="33" xfId="0" applyFont="1" applyFill="1" applyBorder="1" applyAlignment="1">
      <alignment/>
    </xf>
    <xf numFmtId="4" fontId="0" fillId="40" borderId="28" xfId="0" applyNumberFormat="1" applyFont="1" applyFill="1" applyBorder="1" applyAlignment="1">
      <alignment/>
    </xf>
    <xf numFmtId="0" fontId="36" fillId="40" borderId="31" xfId="0" applyFont="1" applyFill="1" applyBorder="1" applyAlignment="1">
      <alignment/>
    </xf>
    <xf numFmtId="4" fontId="1" fillId="40" borderId="32" xfId="0" applyNumberFormat="1" applyFont="1" applyFill="1" applyBorder="1" applyAlignment="1">
      <alignment vertical="top"/>
    </xf>
    <xf numFmtId="0" fontId="3" fillId="39" borderId="34" xfId="0" applyFont="1" applyFill="1" applyBorder="1" applyAlignment="1">
      <alignment/>
    </xf>
    <xf numFmtId="4" fontId="36" fillId="39" borderId="35" xfId="0" applyNumberFormat="1" applyFont="1" applyFill="1" applyBorder="1" applyAlignment="1">
      <alignment/>
    </xf>
    <xf numFmtId="0" fontId="36" fillId="40" borderId="36" xfId="0" applyFont="1" applyFill="1" applyBorder="1" applyAlignment="1">
      <alignment/>
    </xf>
    <xf numFmtId="4" fontId="0" fillId="4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center" wrapText="1"/>
    </xf>
    <xf numFmtId="2" fontId="5" fillId="42" borderId="10" xfId="0" applyNumberFormat="1" applyFont="1" applyFill="1" applyBorder="1" applyAlignment="1">
      <alignment vertical="center" wrapText="1"/>
    </xf>
    <xf numFmtId="2" fontId="5" fillId="41" borderId="10" xfId="0" applyNumberFormat="1" applyFont="1" applyFill="1" applyBorder="1" applyAlignment="1" applyProtection="1">
      <alignment/>
      <protection/>
    </xf>
    <xf numFmtId="49" fontId="5" fillId="41" borderId="10" xfId="0" applyNumberFormat="1" applyFont="1" applyFill="1" applyBorder="1" applyAlignment="1" applyProtection="1">
      <alignment vertical="center" wrapText="1"/>
      <protection/>
    </xf>
    <xf numFmtId="49" fontId="10" fillId="43" borderId="10" xfId="0" applyNumberFormat="1" applyFont="1" applyFill="1" applyBorder="1" applyAlignment="1" applyProtection="1">
      <alignment horizontal="right"/>
      <protection/>
    </xf>
    <xf numFmtId="2" fontId="19" fillId="44" borderId="10" xfId="0" applyNumberFormat="1" applyFont="1" applyFill="1" applyBorder="1" applyAlignment="1" applyProtection="1">
      <alignment/>
      <protection/>
    </xf>
    <xf numFmtId="2" fontId="19" fillId="45" borderId="10" xfId="0" applyNumberFormat="1" applyFont="1" applyFill="1" applyBorder="1" applyAlignment="1" applyProtection="1">
      <alignment vertical="center" wrapText="1"/>
      <protection/>
    </xf>
    <xf numFmtId="1" fontId="6" fillId="34" borderId="25" xfId="0" applyNumberFormat="1" applyFont="1" applyFill="1" applyBorder="1" applyAlignment="1" applyProtection="1">
      <alignment horizontal="right" vertical="center" wrapText="1"/>
      <protection/>
    </xf>
    <xf numFmtId="2" fontId="7" fillId="0" borderId="37" xfId="0" applyNumberFormat="1" applyFont="1" applyFill="1" applyBorder="1" applyAlignment="1" applyProtection="1">
      <alignment horizontal="right" vertical="center" wrapText="1"/>
      <protection/>
    </xf>
    <xf numFmtId="1" fontId="6" fillId="46" borderId="16" xfId="0" applyNumberFormat="1" applyFont="1" applyFill="1" applyBorder="1" applyAlignment="1" applyProtection="1">
      <alignment horizontal="center" vertical="center" wrapText="1"/>
      <protection/>
    </xf>
    <xf numFmtId="1" fontId="18" fillId="46" borderId="10" xfId="0" applyNumberFormat="1" applyFont="1" applyFill="1" applyBorder="1" applyAlignment="1" applyProtection="1">
      <alignment horizontal="right" vertical="center" wrapText="1"/>
      <protection/>
    </xf>
    <xf numFmtId="1" fontId="6" fillId="46" borderId="10" xfId="0" applyNumberFormat="1" applyFont="1" applyFill="1" applyBorder="1" applyAlignment="1" applyProtection="1">
      <alignment horizontal="right" vertical="center" wrapText="1"/>
      <protection/>
    </xf>
    <xf numFmtId="1" fontId="18" fillId="46" borderId="12" xfId="0" applyNumberFormat="1" applyFont="1" applyFill="1" applyBorder="1" applyAlignment="1" applyProtection="1">
      <alignment horizontal="right" vertical="center" wrapText="1"/>
      <protection/>
    </xf>
    <xf numFmtId="1" fontId="18" fillId="46" borderId="10" xfId="0" applyNumberFormat="1" applyFont="1" applyFill="1" applyBorder="1" applyAlignment="1" applyProtection="1">
      <alignment vertical="center" wrapText="1"/>
      <protection/>
    </xf>
    <xf numFmtId="1" fontId="6" fillId="46" borderId="10" xfId="0" applyNumberFormat="1" applyFont="1" applyFill="1" applyBorder="1" applyAlignment="1" applyProtection="1">
      <alignment vertical="center" wrapText="1"/>
      <protection/>
    </xf>
    <xf numFmtId="0" fontId="6" fillId="46" borderId="22" xfId="0" applyNumberFormat="1" applyFont="1" applyFill="1" applyBorder="1" applyAlignment="1" applyProtection="1">
      <alignment/>
      <protection/>
    </xf>
    <xf numFmtId="1" fontId="18" fillId="46" borderId="22" xfId="0" applyNumberFormat="1" applyFont="1" applyFill="1" applyBorder="1" applyAlignment="1" applyProtection="1">
      <alignment vertical="center" wrapText="1"/>
      <protection/>
    </xf>
    <xf numFmtId="1" fontId="18" fillId="46" borderId="15" xfId="0" applyNumberFormat="1" applyFont="1" applyFill="1" applyBorder="1" applyAlignment="1" applyProtection="1">
      <alignment vertical="center" wrapText="1"/>
      <protection/>
    </xf>
    <xf numFmtId="4" fontId="18" fillId="0" borderId="10" xfId="0" applyNumberFormat="1" applyFont="1" applyFill="1" applyBorder="1" applyAlignment="1" applyProtection="1">
      <alignment/>
      <protection/>
    </xf>
    <xf numFmtId="4" fontId="5" fillId="35" borderId="37" xfId="0" applyNumberFormat="1" applyFont="1" applyFill="1" applyBorder="1" applyAlignment="1" applyProtection="1">
      <alignment horizontal="right" vertical="center" wrapText="1"/>
      <protection/>
    </xf>
    <xf numFmtId="1" fontId="6" fillId="35" borderId="37" xfId="0" applyNumberFormat="1" applyFont="1" applyFill="1" applyBorder="1" applyAlignment="1" applyProtection="1">
      <alignment vertical="center" wrapText="1"/>
      <protection/>
    </xf>
    <xf numFmtId="2" fontId="5" fillId="35" borderId="37" xfId="0" applyNumberFormat="1" applyFont="1" applyFill="1" applyBorder="1" applyAlignment="1" applyProtection="1">
      <alignment vertical="center" wrapText="1"/>
      <protection/>
    </xf>
    <xf numFmtId="1" fontId="7" fillId="35" borderId="37" xfId="0" applyNumberFormat="1" applyFont="1" applyFill="1" applyBorder="1" applyAlignment="1" applyProtection="1">
      <alignment vertical="center" wrapText="1"/>
      <protection/>
    </xf>
    <xf numFmtId="4" fontId="78" fillId="37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1" fontId="18" fillId="34" borderId="15" xfId="0" applyNumberFormat="1" applyFont="1" applyFill="1" applyBorder="1" applyAlignment="1" applyProtection="1">
      <alignment horizontal="right" vertical="center" wrapText="1"/>
      <protection/>
    </xf>
    <xf numFmtId="3" fontId="21" fillId="35" borderId="13" xfId="0" applyNumberFormat="1" applyFont="1" applyFill="1" applyBorder="1" applyAlignment="1" applyProtection="1">
      <alignment/>
      <protection/>
    </xf>
    <xf numFmtId="0" fontId="33" fillId="35" borderId="3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46" borderId="10" xfId="0" applyNumberFormat="1" applyFont="1" applyFill="1" applyBorder="1" applyAlignment="1" applyProtection="1">
      <alignment/>
      <protection/>
    </xf>
    <xf numFmtId="3" fontId="79" fillId="46" borderId="10" xfId="0" applyNumberFormat="1" applyFont="1" applyFill="1" applyBorder="1" applyAlignment="1" applyProtection="1">
      <alignment/>
      <protection/>
    </xf>
    <xf numFmtId="0" fontId="79" fillId="46" borderId="10" xfId="0" applyNumberFormat="1" applyFont="1" applyFill="1" applyBorder="1" applyAlignment="1" applyProtection="1">
      <alignment/>
      <protection/>
    </xf>
    <xf numFmtId="0" fontId="78" fillId="46" borderId="10" xfId="0" applyNumberFormat="1" applyFont="1" applyFill="1" applyBorder="1" applyAlignment="1" applyProtection="1">
      <alignment/>
      <protection/>
    </xf>
    <xf numFmtId="4" fontId="18" fillId="33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 horizontal="right"/>
      <protection/>
    </xf>
    <xf numFmtId="164" fontId="18" fillId="0" borderId="13" xfId="0" applyNumberFormat="1" applyFont="1" applyFill="1" applyBorder="1" applyAlignment="1" applyProtection="1">
      <alignment vertical="center" wrapText="1"/>
      <protection/>
    </xf>
    <xf numFmtId="3" fontId="20" fillId="35" borderId="13" xfId="0" applyNumberFormat="1" applyFont="1" applyFill="1" applyBorder="1" applyAlignment="1" applyProtection="1">
      <alignment/>
      <protection/>
    </xf>
    <xf numFmtId="1" fontId="6" fillId="46" borderId="25" xfId="0" applyNumberFormat="1" applyFont="1" applyFill="1" applyBorder="1" applyAlignment="1" applyProtection="1">
      <alignment horizontal="right" vertical="center" wrapText="1"/>
      <protection/>
    </xf>
    <xf numFmtId="1" fontId="18" fillId="46" borderId="15" xfId="0" applyNumberFormat="1" applyFont="1" applyFill="1" applyBorder="1" applyAlignment="1" applyProtection="1">
      <alignment horizontal="right" vertical="center" wrapText="1"/>
      <protection/>
    </xf>
    <xf numFmtId="1" fontId="6" fillId="46" borderId="22" xfId="0" applyNumberFormat="1" applyFont="1" applyFill="1" applyBorder="1" applyAlignment="1" applyProtection="1">
      <alignment vertical="center" wrapText="1"/>
      <protection/>
    </xf>
    <xf numFmtId="4" fontId="18" fillId="46" borderId="12" xfId="0" applyNumberFormat="1" applyFont="1" applyFill="1" applyBorder="1" applyAlignment="1" applyProtection="1">
      <alignment/>
      <protection/>
    </xf>
    <xf numFmtId="2" fontId="18" fillId="46" borderId="10" xfId="0" applyNumberFormat="1" applyFont="1" applyFill="1" applyBorder="1" applyAlignment="1" applyProtection="1">
      <alignment vertical="center" wrapText="1"/>
      <protection/>
    </xf>
    <xf numFmtId="3" fontId="18" fillId="46" borderId="22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3" fontId="6" fillId="34" borderId="10" xfId="0" applyNumberFormat="1" applyFont="1" applyFill="1" applyBorder="1" applyAlignment="1" applyProtection="1">
      <alignment/>
      <protection/>
    </xf>
    <xf numFmtId="3" fontId="78" fillId="34" borderId="10" xfId="0" applyNumberFormat="1" applyFont="1" applyFill="1" applyBorder="1" applyAlignment="1" applyProtection="1">
      <alignment/>
      <protection/>
    </xf>
    <xf numFmtId="0" fontId="78" fillId="34" borderId="10" xfId="0" applyNumberFormat="1" applyFont="1" applyFill="1" applyBorder="1" applyAlignment="1" applyProtection="1">
      <alignment/>
      <protection/>
    </xf>
    <xf numFmtId="3" fontId="78" fillId="34" borderId="13" xfId="0" applyNumberFormat="1" applyFont="1" applyFill="1" applyBorder="1" applyAlignment="1" applyProtection="1">
      <alignment/>
      <protection/>
    </xf>
    <xf numFmtId="3" fontId="6" fillId="34" borderId="15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34" borderId="13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/>
      <protection/>
    </xf>
    <xf numFmtId="1" fontId="6" fillId="34" borderId="10" xfId="0" applyNumberFormat="1" applyFont="1" applyFill="1" applyBorder="1" applyAlignment="1" applyProtection="1">
      <alignment/>
      <protection/>
    </xf>
    <xf numFmtId="2" fontId="80" fillId="34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1" fontId="78" fillId="34" borderId="15" xfId="0" applyNumberFormat="1" applyFont="1" applyFill="1" applyBorder="1" applyAlignment="1" applyProtection="1">
      <alignment horizontal="right" vertical="center" wrapText="1"/>
      <protection/>
    </xf>
    <xf numFmtId="4" fontId="6" fillId="34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10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35" borderId="12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49</xdr:row>
      <xdr:rowOff>104775</xdr:rowOff>
    </xdr:from>
    <xdr:to>
      <xdr:col>1</xdr:col>
      <xdr:colOff>2238375</xdr:colOff>
      <xdr:row>50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95575" y="820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M11" sqref="M11"/>
    </sheetView>
  </sheetViews>
  <sheetFormatPr defaultColWidth="10.28125" defaultRowHeight="12.75" customHeight="1"/>
  <cols>
    <col min="1" max="1" width="8.00390625" style="1" customWidth="1"/>
    <col min="2" max="2" width="39.8515625" style="1" customWidth="1"/>
    <col min="3" max="3" width="13.421875" style="1" customWidth="1"/>
    <col min="4" max="4" width="10.140625" style="1" customWidth="1"/>
    <col min="5" max="5" width="9.421875" style="1" customWidth="1"/>
    <col min="6" max="6" width="13.57421875" style="1" customWidth="1"/>
    <col min="7" max="7" width="13.28125" style="1" customWidth="1"/>
    <col min="8" max="8" width="11.140625" style="2" customWidth="1"/>
    <col min="9" max="9" width="12.28125" style="2" customWidth="1"/>
    <col min="10" max="10" width="0" style="3" hidden="1" customWidth="1"/>
    <col min="11" max="11" width="0" style="0" hidden="1" customWidth="1"/>
    <col min="12" max="12" width="0" style="3" hidden="1" customWidth="1"/>
    <col min="13" max="13" width="9.00390625" style="3" customWidth="1"/>
    <col min="14" max="14" width="9.28125" style="3" customWidth="1"/>
  </cols>
  <sheetData>
    <row r="1" spans="1:11" ht="12.75" customHeight="1">
      <c r="A1" s="423" t="s">
        <v>371</v>
      </c>
      <c r="B1" s="423"/>
      <c r="C1" s="423"/>
      <c r="D1" s="423"/>
      <c r="E1" s="423"/>
      <c r="F1" s="423"/>
      <c r="G1" s="423"/>
      <c r="H1" s="423"/>
      <c r="I1" s="423"/>
      <c r="J1" s="4"/>
      <c r="K1" s="4"/>
    </row>
    <row r="2" spans="1:12" ht="12.75" customHeight="1">
      <c r="A2" s="423"/>
      <c r="B2" s="423"/>
      <c r="C2" s="423"/>
      <c r="D2" s="423"/>
      <c r="E2" s="423"/>
      <c r="F2" s="423"/>
      <c r="G2" s="423"/>
      <c r="H2" s="423"/>
      <c r="I2" s="423"/>
      <c r="J2" s="4" t="e">
        <f>#REF!+#REF!+#REF!+#REF!+#REF!+#REF!+#REF!+#REF!+#REF!+#REF!+#REF!+#REF!+#REF!+#REF!+#REF!+#REF!+#REF!+#REF!</f>
        <v>#REF!</v>
      </c>
      <c r="K2" s="4" t="e">
        <f>I5+#REF!+#REF!+I6+I7+I8+I10+#REF!+I13+I14+#REF!+I17+I18+#REF!+I19+I20+I21+I23</f>
        <v>#REF!</v>
      </c>
      <c r="L2" s="3" t="e">
        <f>#REF!+#REF!+#REF!+#REF!+#REF!+#REF!+#REF!+#REF!+#REF!+#REF!+#REF!+#REF!+#REF!+#REF!+#REF!+#REF!+#REF!+#REF!</f>
        <v>#REF!</v>
      </c>
    </row>
    <row r="3" spans="1:13" ht="12.75" customHeight="1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K3" s="5"/>
      <c r="M3" s="5"/>
    </row>
    <row r="4" spans="1:13" ht="33.75" customHeight="1">
      <c r="A4" s="6" t="s">
        <v>1</v>
      </c>
      <c r="B4" s="6" t="s">
        <v>2</v>
      </c>
      <c r="C4" s="357" t="s">
        <v>322</v>
      </c>
      <c r="D4" s="357" t="s">
        <v>346</v>
      </c>
      <c r="E4" s="8" t="s">
        <v>345</v>
      </c>
      <c r="F4" s="9" t="s">
        <v>347</v>
      </c>
      <c r="G4" s="6" t="s">
        <v>372</v>
      </c>
      <c r="H4" s="9" t="s">
        <v>374</v>
      </c>
      <c r="I4" s="9" t="s">
        <v>375</v>
      </c>
      <c r="K4" s="5"/>
      <c r="M4" s="5"/>
    </row>
    <row r="5" spans="1:17" ht="12.75" customHeight="1">
      <c r="A5" s="10" t="s">
        <v>3</v>
      </c>
      <c r="B5" s="10" t="s">
        <v>4</v>
      </c>
      <c r="C5" s="358">
        <v>990501.63</v>
      </c>
      <c r="D5" s="394">
        <v>1099645.26</v>
      </c>
      <c r="E5" s="391">
        <v>646820</v>
      </c>
      <c r="F5" s="361">
        <v>1015926</v>
      </c>
      <c r="G5" s="411">
        <v>657820</v>
      </c>
      <c r="H5" s="13">
        <v>657820</v>
      </c>
      <c r="I5" s="13">
        <v>657820</v>
      </c>
      <c r="P5" s="14"/>
      <c r="Q5" s="15"/>
    </row>
    <row r="6" spans="1:17" ht="17.25" customHeight="1">
      <c r="A6" s="10" t="s">
        <v>5</v>
      </c>
      <c r="B6" s="10" t="s">
        <v>6</v>
      </c>
      <c r="C6" s="358">
        <v>854934.09</v>
      </c>
      <c r="D6" s="394">
        <v>905527.35</v>
      </c>
      <c r="E6" s="391">
        <v>829380</v>
      </c>
      <c r="F6" s="361">
        <v>932327</v>
      </c>
      <c r="G6" s="411">
        <v>947115</v>
      </c>
      <c r="H6" s="13">
        <v>1011115</v>
      </c>
      <c r="I6" s="13">
        <v>1015115</v>
      </c>
      <c r="P6" s="14"/>
      <c r="Q6" s="15"/>
    </row>
    <row r="7" spans="1:17" ht="12.75" customHeight="1">
      <c r="A7" s="10" t="s">
        <v>7</v>
      </c>
      <c r="B7" s="10" t="s">
        <v>8</v>
      </c>
      <c r="C7" s="358">
        <v>11386.14</v>
      </c>
      <c r="D7" s="394">
        <v>11689.99</v>
      </c>
      <c r="E7" s="392">
        <v>12000</v>
      </c>
      <c r="F7" s="361">
        <v>11780</v>
      </c>
      <c r="G7" s="412">
        <v>12000</v>
      </c>
      <c r="H7" s="17">
        <v>12000</v>
      </c>
      <c r="I7" s="17">
        <v>12000</v>
      </c>
      <c r="P7" s="14"/>
      <c r="Q7" s="15"/>
    </row>
    <row r="8" spans="1:17" ht="12.75" customHeight="1">
      <c r="A8" s="10" t="s">
        <v>7</v>
      </c>
      <c r="B8" s="10" t="s">
        <v>9</v>
      </c>
      <c r="C8" s="358">
        <v>36539.41</v>
      </c>
      <c r="D8" s="394">
        <v>36544.15</v>
      </c>
      <c r="E8" s="392">
        <v>35500</v>
      </c>
      <c r="F8" s="361">
        <v>3348</v>
      </c>
      <c r="G8" s="412">
        <v>35500</v>
      </c>
      <c r="H8" s="17">
        <v>35500</v>
      </c>
      <c r="I8" s="17">
        <v>35500</v>
      </c>
      <c r="P8" s="14"/>
      <c r="Q8" s="15"/>
    </row>
    <row r="9" spans="1:17" ht="12.75" customHeight="1">
      <c r="A9" s="10" t="s">
        <v>7</v>
      </c>
      <c r="B9" s="10" t="s">
        <v>10</v>
      </c>
      <c r="C9" s="152">
        <v>411.95</v>
      </c>
      <c r="D9" s="149">
        <v>410.07</v>
      </c>
      <c r="E9" s="392">
        <v>500</v>
      </c>
      <c r="F9" s="361">
        <v>409</v>
      </c>
      <c r="G9" s="412">
        <v>500</v>
      </c>
      <c r="H9" s="17">
        <v>500</v>
      </c>
      <c r="I9" s="17">
        <v>500</v>
      </c>
      <c r="P9" s="14"/>
      <c r="Q9" s="15"/>
    </row>
    <row r="10" spans="1:17" ht="12.75" customHeight="1">
      <c r="A10" s="10" t="s">
        <v>11</v>
      </c>
      <c r="B10" s="10" t="s">
        <v>12</v>
      </c>
      <c r="C10" s="358">
        <v>1099.04</v>
      </c>
      <c r="D10" s="394">
        <v>1198.4</v>
      </c>
      <c r="E10" s="392">
        <v>1450</v>
      </c>
      <c r="F10" s="361">
        <v>1000</v>
      </c>
      <c r="G10" s="412">
        <v>1450</v>
      </c>
      <c r="H10" s="17">
        <v>1450</v>
      </c>
      <c r="I10" s="17">
        <v>1450</v>
      </c>
      <c r="P10" s="14"/>
      <c r="Q10" s="15"/>
    </row>
    <row r="11" spans="1:17" ht="12.75" customHeight="1">
      <c r="A11" s="10" t="s">
        <v>11</v>
      </c>
      <c r="B11" s="10" t="s">
        <v>13</v>
      </c>
      <c r="C11" s="152">
        <v>265.56</v>
      </c>
      <c r="D11" s="149">
        <v>199.17</v>
      </c>
      <c r="E11" s="392">
        <v>300</v>
      </c>
      <c r="F11" s="361">
        <v>0</v>
      </c>
      <c r="G11" s="412">
        <v>300</v>
      </c>
      <c r="H11" s="17">
        <v>300</v>
      </c>
      <c r="I11" s="17">
        <v>300</v>
      </c>
      <c r="P11" s="14"/>
      <c r="Q11" s="15"/>
    </row>
    <row r="12" spans="1:17" ht="12.75" customHeight="1">
      <c r="A12" s="10" t="s">
        <v>11</v>
      </c>
      <c r="B12" s="10" t="s">
        <v>14</v>
      </c>
      <c r="C12" s="152">
        <v>1977.92</v>
      </c>
      <c r="D12" s="149">
        <v>1547.96</v>
      </c>
      <c r="E12" s="392">
        <v>3300</v>
      </c>
      <c r="F12" s="361">
        <v>1500</v>
      </c>
      <c r="G12" s="412">
        <v>3300</v>
      </c>
      <c r="H12" s="17">
        <v>3300</v>
      </c>
      <c r="I12" s="17">
        <v>3300</v>
      </c>
      <c r="P12" s="14"/>
      <c r="Q12" s="15"/>
    </row>
    <row r="13" spans="1:17" ht="12.75" customHeight="1">
      <c r="A13" s="10" t="s">
        <v>11</v>
      </c>
      <c r="B13" s="10" t="s">
        <v>15</v>
      </c>
      <c r="C13" s="152">
        <v>1306.8</v>
      </c>
      <c r="D13" s="149">
        <v>1317.8</v>
      </c>
      <c r="E13" s="392">
        <v>1300</v>
      </c>
      <c r="F13" s="361">
        <v>1150</v>
      </c>
      <c r="G13" s="412">
        <v>1300</v>
      </c>
      <c r="H13" s="17">
        <v>1300</v>
      </c>
      <c r="I13" s="17">
        <v>1300</v>
      </c>
      <c r="P13" s="14"/>
      <c r="Q13" s="15"/>
    </row>
    <row r="14" spans="1:17" ht="12.75" customHeight="1">
      <c r="A14" s="10" t="s">
        <v>11</v>
      </c>
      <c r="B14" s="10" t="s">
        <v>16</v>
      </c>
      <c r="C14" s="358">
        <v>52500.98</v>
      </c>
      <c r="D14" s="394">
        <v>61844.14</v>
      </c>
      <c r="E14" s="392">
        <v>57950</v>
      </c>
      <c r="F14" s="361">
        <v>57865</v>
      </c>
      <c r="G14" s="411">
        <v>66865</v>
      </c>
      <c r="H14" s="17">
        <v>66865</v>
      </c>
      <c r="I14" s="17">
        <v>66865</v>
      </c>
      <c r="P14" s="14"/>
      <c r="Q14" s="15"/>
    </row>
    <row r="15" spans="1:17" ht="12.75" customHeight="1">
      <c r="A15" s="10" t="s">
        <v>17</v>
      </c>
      <c r="B15" s="10" t="s">
        <v>18</v>
      </c>
      <c r="C15" s="152">
        <v>684</v>
      </c>
      <c r="D15" s="149">
        <v>400.5</v>
      </c>
      <c r="E15" s="392">
        <v>430</v>
      </c>
      <c r="F15" s="361">
        <v>384</v>
      </c>
      <c r="G15" s="412">
        <v>430</v>
      </c>
      <c r="H15" s="17">
        <v>430</v>
      </c>
      <c r="I15" s="17">
        <v>430</v>
      </c>
      <c r="P15" s="14"/>
      <c r="Q15" s="15"/>
    </row>
    <row r="16" spans="1:17" ht="12.75" customHeight="1">
      <c r="A16" s="10" t="s">
        <v>17</v>
      </c>
      <c r="B16" s="10" t="s">
        <v>19</v>
      </c>
      <c r="C16" s="358">
        <v>37172.71</v>
      </c>
      <c r="D16" s="394">
        <v>37134.64</v>
      </c>
      <c r="E16" s="392">
        <v>37300</v>
      </c>
      <c r="F16" s="361">
        <v>37219</v>
      </c>
      <c r="G16" s="412">
        <v>37300</v>
      </c>
      <c r="H16" s="17">
        <v>37300</v>
      </c>
      <c r="I16" s="17">
        <v>37300</v>
      </c>
      <c r="P16" s="14"/>
      <c r="Q16" s="15"/>
    </row>
    <row r="17" spans="1:17" ht="12.75" customHeight="1">
      <c r="A17" s="10" t="s">
        <v>17</v>
      </c>
      <c r="B17" s="10" t="s">
        <v>20</v>
      </c>
      <c r="C17" s="152">
        <v>2418.9</v>
      </c>
      <c r="D17" s="395">
        <v>27090.2</v>
      </c>
      <c r="E17" s="392">
        <v>13500</v>
      </c>
      <c r="F17" s="361">
        <v>12450</v>
      </c>
      <c r="G17" s="412">
        <v>13500</v>
      </c>
      <c r="H17" s="17">
        <v>13500</v>
      </c>
      <c r="I17" s="17">
        <v>13500</v>
      </c>
      <c r="P17" s="14"/>
      <c r="Q17" s="15"/>
    </row>
    <row r="18" spans="1:17" ht="12.75" customHeight="1">
      <c r="A18" s="10" t="s">
        <v>21</v>
      </c>
      <c r="B18" s="10" t="s">
        <v>22</v>
      </c>
      <c r="C18" s="152">
        <v>5483.11</v>
      </c>
      <c r="D18" s="149">
        <v>5288.97</v>
      </c>
      <c r="E18" s="392">
        <v>6000</v>
      </c>
      <c r="F18" s="361">
        <v>4800</v>
      </c>
      <c r="G18" s="412">
        <v>6000</v>
      </c>
      <c r="H18" s="17">
        <v>6000</v>
      </c>
      <c r="I18" s="17">
        <v>6000</v>
      </c>
      <c r="P18" s="14"/>
      <c r="Q18" s="15"/>
    </row>
    <row r="19" spans="1:17" ht="12.75" customHeight="1">
      <c r="A19" s="10" t="s">
        <v>23</v>
      </c>
      <c r="B19" s="10" t="s">
        <v>24</v>
      </c>
      <c r="C19" s="152">
        <v>666</v>
      </c>
      <c r="D19" s="149">
        <v>13596.74</v>
      </c>
      <c r="E19" s="392">
        <v>15750</v>
      </c>
      <c r="F19" s="361">
        <v>9200</v>
      </c>
      <c r="G19" s="412">
        <v>12500</v>
      </c>
      <c r="H19" s="17">
        <v>15750</v>
      </c>
      <c r="I19" s="17">
        <v>15750</v>
      </c>
      <c r="P19" s="14"/>
      <c r="Q19" s="15"/>
    </row>
    <row r="20" spans="1:17" ht="12.75" customHeight="1">
      <c r="A20" s="10" t="s">
        <v>25</v>
      </c>
      <c r="B20" s="10" t="s">
        <v>26</v>
      </c>
      <c r="C20" s="358">
        <v>0</v>
      </c>
      <c r="D20" s="394">
        <v>0</v>
      </c>
      <c r="E20" s="392">
        <v>0</v>
      </c>
      <c r="F20" s="361">
        <v>0</v>
      </c>
      <c r="G20" s="411"/>
      <c r="H20" s="17">
        <v>0</v>
      </c>
      <c r="I20" s="17">
        <v>0</v>
      </c>
      <c r="P20" s="14"/>
      <c r="Q20" s="15"/>
    </row>
    <row r="21" spans="1:17" ht="12.75" customHeight="1">
      <c r="A21" s="10" t="s">
        <v>27</v>
      </c>
      <c r="B21" s="10" t="s">
        <v>28</v>
      </c>
      <c r="C21" s="152">
        <v>0</v>
      </c>
      <c r="D21" s="149">
        <v>176.11</v>
      </c>
      <c r="E21" s="392">
        <v>900</v>
      </c>
      <c r="F21" s="361">
        <v>13</v>
      </c>
      <c r="G21" s="412">
        <v>0</v>
      </c>
      <c r="H21" s="17">
        <v>200</v>
      </c>
      <c r="I21" s="17">
        <v>200</v>
      </c>
      <c r="P21" s="14"/>
      <c r="Q21" s="15"/>
    </row>
    <row r="22" spans="1:9" ht="12.75" customHeight="1">
      <c r="A22" s="10" t="s">
        <v>27</v>
      </c>
      <c r="B22" s="10" t="s">
        <v>29</v>
      </c>
      <c r="C22" s="152">
        <v>711.05</v>
      </c>
      <c r="D22" s="149">
        <v>0</v>
      </c>
      <c r="E22" s="393"/>
      <c r="F22" s="361">
        <v>0</v>
      </c>
      <c r="G22" s="412">
        <v>0</v>
      </c>
      <c r="H22" s="18"/>
      <c r="I22" s="18"/>
    </row>
    <row r="23" spans="1:9" ht="12.75" customHeight="1">
      <c r="A23" s="10" t="s">
        <v>27</v>
      </c>
      <c r="B23" s="10" t="s">
        <v>30</v>
      </c>
      <c r="C23" s="152">
        <v>1485.64</v>
      </c>
      <c r="D23" s="149">
        <v>816.05</v>
      </c>
      <c r="E23" s="393"/>
      <c r="F23" s="361">
        <v>1177</v>
      </c>
      <c r="G23" s="412"/>
      <c r="H23" s="18"/>
      <c r="I23" s="18"/>
    </row>
    <row r="24" spans="1:9" ht="12.75" customHeight="1">
      <c r="A24" s="10" t="s">
        <v>27</v>
      </c>
      <c r="B24" s="10" t="s">
        <v>31</v>
      </c>
      <c r="C24" s="152">
        <v>949.5</v>
      </c>
      <c r="D24" s="149"/>
      <c r="E24" s="390"/>
      <c r="F24" s="361">
        <v>0</v>
      </c>
      <c r="G24" s="412"/>
      <c r="H24" s="18"/>
      <c r="I24" s="18"/>
    </row>
    <row r="25" spans="1:9" ht="12.75" customHeight="1">
      <c r="A25" s="10" t="s">
        <v>27</v>
      </c>
      <c r="B25" s="10" t="s">
        <v>32</v>
      </c>
      <c r="C25" s="359"/>
      <c r="D25" s="359"/>
      <c r="E25" s="390"/>
      <c r="F25" s="361"/>
      <c r="G25" s="412"/>
      <c r="H25" s="18"/>
      <c r="I25" s="20"/>
    </row>
    <row r="26" spans="1:9" ht="12.75" customHeight="1">
      <c r="A26" s="21"/>
      <c r="B26" s="364" t="s">
        <v>33</v>
      </c>
      <c r="C26" s="360">
        <v>2030452.34</v>
      </c>
      <c r="D26" s="360">
        <v>2204840.5</v>
      </c>
      <c r="E26" s="363">
        <v>1662380</v>
      </c>
      <c r="F26" s="362">
        <f>SUM(F5:F25)</f>
        <v>2090548</v>
      </c>
      <c r="G26" s="363">
        <f>SUM(G5:G25)</f>
        <v>1795880</v>
      </c>
      <c r="H26" s="363">
        <f>SUM(H5:H25)</f>
        <v>1863330</v>
      </c>
      <c r="I26" s="363">
        <f>SUM(I5:I25)</f>
        <v>1867330</v>
      </c>
    </row>
    <row r="27" ht="12.75" customHeight="1" hidden="1">
      <c r="I27" s="24"/>
    </row>
    <row r="28" spans="2:9" ht="12.75" customHeight="1">
      <c r="B28" s="25" t="s">
        <v>34</v>
      </c>
      <c r="C28" s="26" t="s">
        <v>323</v>
      </c>
      <c r="D28" s="26" t="s">
        <v>348</v>
      </c>
      <c r="E28" s="26" t="s">
        <v>349</v>
      </c>
      <c r="F28" s="26" t="s">
        <v>350</v>
      </c>
      <c r="G28" s="26" t="s">
        <v>367</v>
      </c>
      <c r="H28" s="27">
        <v>2032230</v>
      </c>
      <c r="I28" s="27">
        <v>2037230</v>
      </c>
    </row>
    <row r="29" spans="2:7" ht="12.75" customHeight="1">
      <c r="B29" s="28" t="s">
        <v>35</v>
      </c>
      <c r="G29" s="29"/>
    </row>
    <row r="30" spans="2:7" ht="12.75" customHeight="1">
      <c r="B30" s="1" t="s">
        <v>36</v>
      </c>
      <c r="G30" s="404">
        <v>33000</v>
      </c>
    </row>
    <row r="31" spans="2:7" ht="12.75" customHeight="1">
      <c r="B31" s="1" t="s">
        <v>37</v>
      </c>
      <c r="G31" s="405">
        <v>80000</v>
      </c>
    </row>
    <row r="32" spans="2:7" ht="12.75" customHeight="1">
      <c r="B32" s="1" t="s">
        <v>38</v>
      </c>
      <c r="G32" s="405">
        <v>11700</v>
      </c>
    </row>
    <row r="33" spans="6:8" ht="12.75" customHeight="1">
      <c r="F33" s="28" t="s">
        <v>39</v>
      </c>
      <c r="G33" s="406">
        <f>SUM(G30:G32)</f>
        <v>124700</v>
      </c>
      <c r="H33" s="31"/>
    </row>
    <row r="34" ht="12.75" customHeight="1">
      <c r="G34" s="214"/>
    </row>
    <row r="35" spans="2:7" ht="12.75" customHeight="1">
      <c r="B35" s="28" t="s">
        <v>40</v>
      </c>
      <c r="C35" s="30"/>
      <c r="G35" s="214"/>
    </row>
    <row r="36" spans="2:7" ht="12.75" customHeight="1">
      <c r="B36" s="1" t="s">
        <v>41</v>
      </c>
      <c r="G36" s="405">
        <v>13200</v>
      </c>
    </row>
    <row r="37" spans="2:7" ht="12.75" customHeight="1">
      <c r="B37" s="1" t="s">
        <v>42</v>
      </c>
      <c r="G37" s="405">
        <v>12000</v>
      </c>
    </row>
    <row r="38" spans="2:7" ht="12.75" customHeight="1">
      <c r="B38" s="1" t="s">
        <v>43</v>
      </c>
      <c r="G38" s="405">
        <v>20000</v>
      </c>
    </row>
    <row r="39" spans="6:7" ht="12.75" customHeight="1">
      <c r="F39" s="28" t="s">
        <v>39</v>
      </c>
      <c r="G39" s="406">
        <f>SUM(G36:G38)</f>
        <v>45200</v>
      </c>
    </row>
    <row r="40" ht="12.75" customHeight="1">
      <c r="G40" s="407">
        <v>1965780</v>
      </c>
    </row>
    <row r="41" spans="2:7" ht="12.75" customHeight="1">
      <c r="B41" s="28" t="s">
        <v>44</v>
      </c>
      <c r="G41" s="32"/>
    </row>
  </sheetData>
  <sheetProtection selectLockedCells="1" selectUnlockedCells="1"/>
  <mergeCells count="2">
    <mergeCell ref="A1:I2"/>
    <mergeCell ref="A3:I3"/>
  </mergeCells>
  <printOptions/>
  <pageMargins left="0.19652777777777777" right="0" top="0.7875" bottom="0.7875" header="0.5118055555555555" footer="0.5118055555555555"/>
  <pageSetup horizontalDpi="600" verticalDpi="600" orientation="landscape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3"/>
  <sheetViews>
    <sheetView zoomScale="118" zoomScaleNormal="118" zoomScalePageLayoutView="0" workbookViewId="0" topLeftCell="A1">
      <selection activeCell="R4" sqref="R4"/>
    </sheetView>
  </sheetViews>
  <sheetFormatPr defaultColWidth="10.28125" defaultRowHeight="12.75" customHeight="1"/>
  <cols>
    <col min="1" max="1" width="0.13671875" style="1" customWidth="1"/>
    <col min="2" max="2" width="8.00390625" style="1" customWidth="1"/>
    <col min="3" max="3" width="4.8515625" style="1" customWidth="1"/>
    <col min="4" max="4" width="3.7109375" style="1" customWidth="1"/>
    <col min="5" max="6" width="7.140625" style="1" customWidth="1"/>
    <col min="7" max="7" width="35.140625" style="1" customWidth="1"/>
    <col min="8" max="8" width="12.00390625" style="1" customWidth="1"/>
    <col min="9" max="9" width="11.421875" style="1" customWidth="1"/>
    <col min="10" max="10" width="11.00390625" style="2" customWidth="1"/>
    <col min="11" max="11" width="10.00390625" style="2" customWidth="1"/>
    <col min="12" max="14" width="0" style="3" hidden="1" customWidth="1"/>
    <col min="15" max="15" width="12.28125" style="3" customWidth="1"/>
    <col min="16" max="16" width="10.8515625" style="3" customWidth="1"/>
    <col min="17" max="17" width="11.7109375" style="0" customWidth="1"/>
    <col min="18" max="20" width="10.28125" style="0" customWidth="1"/>
    <col min="21" max="21" width="10.57421875" style="0" customWidth="1"/>
  </cols>
  <sheetData>
    <row r="1" spans="1:11" ht="12.75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2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2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4" ht="12.75" customHeight="1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4"/>
      <c r="K3" s="34"/>
      <c r="L3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3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3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4" spans="1:21" ht="33.75" customHeight="1">
      <c r="A4" s="35" t="s">
        <v>47</v>
      </c>
      <c r="B4" s="6" t="s">
        <v>48</v>
      </c>
      <c r="C4" s="6"/>
      <c r="D4" s="6"/>
      <c r="E4" s="6" t="s">
        <v>49</v>
      </c>
      <c r="F4" s="6"/>
      <c r="G4" s="6" t="s">
        <v>2</v>
      </c>
      <c r="H4" s="36" t="s">
        <v>324</v>
      </c>
      <c r="I4" s="36" t="s">
        <v>351</v>
      </c>
      <c r="J4" s="36" t="s">
        <v>352</v>
      </c>
      <c r="K4" s="36" t="s">
        <v>353</v>
      </c>
      <c r="L4" s="37"/>
      <c r="M4" s="38"/>
      <c r="N4" s="37"/>
      <c r="O4" s="36" t="s">
        <v>373</v>
      </c>
      <c r="P4" s="36" t="s">
        <v>374</v>
      </c>
      <c r="Q4" s="36" t="s">
        <v>384</v>
      </c>
      <c r="T4" s="39"/>
      <c r="U4" s="39"/>
    </row>
    <row r="5" spans="1:89" ht="15" customHeight="1">
      <c r="A5" s="10" t="s">
        <v>50</v>
      </c>
      <c r="B5" s="40"/>
      <c r="C5" s="40"/>
      <c r="D5" s="40"/>
      <c r="E5" s="40"/>
      <c r="F5" s="40"/>
      <c r="G5" s="41" t="s">
        <v>51</v>
      </c>
      <c r="H5" s="42"/>
      <c r="I5" s="42"/>
      <c r="J5" s="43"/>
      <c r="K5" s="42"/>
      <c r="L5" s="44"/>
      <c r="M5" s="44"/>
      <c r="N5" s="44"/>
      <c r="O5" s="43"/>
      <c r="P5" s="43"/>
      <c r="Q5" s="43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</row>
    <row r="6" spans="1:89" ht="15" customHeight="1">
      <c r="A6" s="10"/>
      <c r="B6" s="46" t="s">
        <v>52</v>
      </c>
      <c r="C6" s="46" t="s">
        <v>53</v>
      </c>
      <c r="D6" s="46" t="s">
        <v>53</v>
      </c>
      <c r="E6" s="46" t="s">
        <v>54</v>
      </c>
      <c r="F6" s="46"/>
      <c r="G6" s="46" t="s">
        <v>55</v>
      </c>
      <c r="H6" s="47">
        <v>91233.21</v>
      </c>
      <c r="I6" s="47">
        <v>90940.84</v>
      </c>
      <c r="J6" s="48">
        <v>96480</v>
      </c>
      <c r="K6" s="47">
        <v>90912</v>
      </c>
      <c r="O6" s="410">
        <v>108961</v>
      </c>
      <c r="P6" s="49">
        <v>108961</v>
      </c>
      <c r="Q6" s="49">
        <v>108961</v>
      </c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</row>
    <row r="7" spans="1:89" ht="15" customHeight="1">
      <c r="A7" s="10"/>
      <c r="B7" s="46" t="s">
        <v>52</v>
      </c>
      <c r="C7" s="46" t="s">
        <v>53</v>
      </c>
      <c r="D7" s="46" t="s">
        <v>53</v>
      </c>
      <c r="E7" s="46" t="s">
        <v>56</v>
      </c>
      <c r="F7" s="46"/>
      <c r="G7" s="46" t="s">
        <v>57</v>
      </c>
      <c r="H7" s="47">
        <v>13042.7</v>
      </c>
      <c r="I7" s="47">
        <v>7446.69</v>
      </c>
      <c r="J7" s="48">
        <v>15000</v>
      </c>
      <c r="K7" s="47">
        <v>13258</v>
      </c>
      <c r="O7" s="411">
        <v>16500</v>
      </c>
      <c r="P7" s="49">
        <v>16500</v>
      </c>
      <c r="Q7" s="49">
        <v>16500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</row>
    <row r="8" spans="1:89" ht="15" customHeight="1">
      <c r="A8" s="10"/>
      <c r="B8" s="46" t="s">
        <v>52</v>
      </c>
      <c r="C8" s="46" t="s">
        <v>53</v>
      </c>
      <c r="D8" s="46" t="s">
        <v>53</v>
      </c>
      <c r="E8" s="46" t="s">
        <v>58</v>
      </c>
      <c r="F8" s="46"/>
      <c r="G8" s="46" t="s">
        <v>59</v>
      </c>
      <c r="H8" s="47">
        <v>3000</v>
      </c>
      <c r="I8" s="47">
        <v>5250</v>
      </c>
      <c r="J8" s="48">
        <v>3000</v>
      </c>
      <c r="K8" s="47">
        <v>3000</v>
      </c>
      <c r="O8" s="412">
        <v>3700</v>
      </c>
      <c r="P8" s="49">
        <v>3000</v>
      </c>
      <c r="Q8" s="49">
        <v>3000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</row>
    <row r="9" spans="1:17" ht="12.75" customHeight="1">
      <c r="A9" s="10" t="s">
        <v>50</v>
      </c>
      <c r="B9" s="10" t="s">
        <v>52</v>
      </c>
      <c r="C9" s="10" t="s">
        <v>53</v>
      </c>
      <c r="D9" s="10" t="s">
        <v>53</v>
      </c>
      <c r="E9" s="10" t="s">
        <v>60</v>
      </c>
      <c r="F9" s="10"/>
      <c r="G9" s="10" t="s">
        <v>61</v>
      </c>
      <c r="H9" s="50">
        <v>37056.08</v>
      </c>
      <c r="I9" s="50">
        <v>42298.28</v>
      </c>
      <c r="J9" s="48">
        <v>41078</v>
      </c>
      <c r="K9" s="50">
        <v>36400</v>
      </c>
      <c r="O9" s="411">
        <v>48549</v>
      </c>
      <c r="P9" s="49">
        <v>46200</v>
      </c>
      <c r="Q9" s="49">
        <v>46200</v>
      </c>
    </row>
    <row r="10" spans="1:17" ht="12.75" customHeight="1">
      <c r="A10" s="10" t="s">
        <v>50</v>
      </c>
      <c r="B10" s="10" t="s">
        <v>52</v>
      </c>
      <c r="C10" s="10" t="s">
        <v>53</v>
      </c>
      <c r="D10" s="10" t="s">
        <v>53</v>
      </c>
      <c r="E10" s="10" t="s">
        <v>62</v>
      </c>
      <c r="F10" s="10"/>
      <c r="G10" s="10" t="s">
        <v>63</v>
      </c>
      <c r="H10" s="50">
        <v>0</v>
      </c>
      <c r="I10" s="50">
        <v>0</v>
      </c>
      <c r="J10" s="48">
        <v>150</v>
      </c>
      <c r="K10" s="50">
        <v>0</v>
      </c>
      <c r="O10" s="412">
        <v>150</v>
      </c>
      <c r="P10" s="49">
        <v>0</v>
      </c>
      <c r="Q10" s="49">
        <v>0</v>
      </c>
    </row>
    <row r="11" spans="1:17" ht="12.75" customHeight="1">
      <c r="A11" s="10" t="s">
        <v>50</v>
      </c>
      <c r="B11" s="10" t="s">
        <v>52</v>
      </c>
      <c r="C11" s="10" t="s">
        <v>53</v>
      </c>
      <c r="D11" s="10" t="s">
        <v>53</v>
      </c>
      <c r="E11" s="10" t="s">
        <v>64</v>
      </c>
      <c r="F11" s="10"/>
      <c r="G11" s="10" t="s">
        <v>65</v>
      </c>
      <c r="H11" s="50">
        <v>11927.19</v>
      </c>
      <c r="I11" s="50">
        <v>10326.47</v>
      </c>
      <c r="J11" s="48">
        <v>12400</v>
      </c>
      <c r="K11" s="50">
        <v>12100</v>
      </c>
      <c r="O11" s="412">
        <v>14500</v>
      </c>
      <c r="P11" s="49">
        <v>15000</v>
      </c>
      <c r="Q11" s="49">
        <v>15000</v>
      </c>
    </row>
    <row r="12" spans="1:17" ht="12.75" customHeight="1">
      <c r="A12" s="10"/>
      <c r="B12" s="10" t="s">
        <v>52</v>
      </c>
      <c r="C12" s="10" t="s">
        <v>53</v>
      </c>
      <c r="D12" s="10" t="s">
        <v>53</v>
      </c>
      <c r="E12" s="10" t="s">
        <v>66</v>
      </c>
      <c r="F12" s="10" t="s">
        <v>67</v>
      </c>
      <c r="G12" s="10" t="s">
        <v>68</v>
      </c>
      <c r="H12" s="50">
        <v>971.5</v>
      </c>
      <c r="I12" s="50">
        <v>1783.49</v>
      </c>
      <c r="J12" s="48">
        <v>1700</v>
      </c>
      <c r="K12" s="50">
        <v>1700</v>
      </c>
      <c r="O12" s="412">
        <v>2000</v>
      </c>
      <c r="P12" s="49">
        <v>1700</v>
      </c>
      <c r="Q12" s="49">
        <v>1700</v>
      </c>
    </row>
    <row r="13" spans="1:17" ht="12.75" customHeight="1">
      <c r="A13" s="10"/>
      <c r="B13" s="10"/>
      <c r="C13" s="10"/>
      <c r="D13" s="10"/>
      <c r="E13" s="10" t="s">
        <v>66</v>
      </c>
      <c r="F13" s="10"/>
      <c r="G13" s="10" t="s">
        <v>328</v>
      </c>
      <c r="H13" s="50"/>
      <c r="I13" s="50">
        <v>13278</v>
      </c>
      <c r="J13" s="48">
        <v>0</v>
      </c>
      <c r="K13" s="50">
        <v>0</v>
      </c>
      <c r="O13" s="412"/>
      <c r="P13" s="49"/>
      <c r="Q13" s="49"/>
    </row>
    <row r="14" spans="1:17" ht="12.75" customHeight="1">
      <c r="A14" s="10" t="s">
        <v>50</v>
      </c>
      <c r="B14" s="10" t="s">
        <v>52</v>
      </c>
      <c r="C14" s="10" t="s">
        <v>53</v>
      </c>
      <c r="D14" s="10" t="s">
        <v>53</v>
      </c>
      <c r="E14" s="10" t="s">
        <v>66</v>
      </c>
      <c r="F14" s="10"/>
      <c r="G14" s="10" t="s">
        <v>69</v>
      </c>
      <c r="H14" s="50">
        <v>7184.32</v>
      </c>
      <c r="I14" s="50">
        <v>21675.93</v>
      </c>
      <c r="J14" s="48">
        <v>4185</v>
      </c>
      <c r="K14" s="50">
        <v>5000</v>
      </c>
      <c r="O14" s="412">
        <v>5000</v>
      </c>
      <c r="P14" s="49">
        <v>4185</v>
      </c>
      <c r="Q14" s="49">
        <v>4185</v>
      </c>
    </row>
    <row r="15" spans="1:17" ht="12.75" customHeight="1">
      <c r="A15" s="10" t="s">
        <v>50</v>
      </c>
      <c r="B15" s="10" t="s">
        <v>52</v>
      </c>
      <c r="C15" s="10" t="s">
        <v>53</v>
      </c>
      <c r="D15" s="10" t="s">
        <v>53</v>
      </c>
      <c r="E15" s="10" t="s">
        <v>70</v>
      </c>
      <c r="F15" s="10"/>
      <c r="G15" s="10" t="s">
        <v>71</v>
      </c>
      <c r="H15" s="50">
        <v>1755</v>
      </c>
      <c r="I15" s="50">
        <v>1923.91</v>
      </c>
      <c r="J15" s="48">
        <v>1830</v>
      </c>
      <c r="K15" s="50">
        <v>1770</v>
      </c>
      <c r="O15" s="412">
        <v>1800</v>
      </c>
      <c r="P15" s="49">
        <v>1830</v>
      </c>
      <c r="Q15" s="49">
        <v>1830</v>
      </c>
    </row>
    <row r="16" spans="1:17" ht="12.75" customHeight="1">
      <c r="A16" s="10" t="s">
        <v>50</v>
      </c>
      <c r="B16" s="10" t="s">
        <v>52</v>
      </c>
      <c r="C16" s="10" t="s">
        <v>53</v>
      </c>
      <c r="D16" s="10" t="s">
        <v>53</v>
      </c>
      <c r="E16" s="10" t="s">
        <v>72</v>
      </c>
      <c r="F16" s="10"/>
      <c r="G16" s="10" t="s">
        <v>73</v>
      </c>
      <c r="H16" s="50">
        <v>3555.98</v>
      </c>
      <c r="I16" s="50">
        <v>1775.45</v>
      </c>
      <c r="J16" s="48">
        <v>3600</v>
      </c>
      <c r="K16" s="50">
        <v>3600</v>
      </c>
      <c r="O16" s="412">
        <v>3800</v>
      </c>
      <c r="P16" s="49">
        <v>3600</v>
      </c>
      <c r="Q16" s="49">
        <v>3600</v>
      </c>
    </row>
    <row r="17" spans="1:17" ht="12.75" customHeight="1">
      <c r="A17" s="10"/>
      <c r="B17" s="10" t="s">
        <v>52</v>
      </c>
      <c r="C17" s="10" t="s">
        <v>53</v>
      </c>
      <c r="D17" s="10" t="s">
        <v>53</v>
      </c>
      <c r="E17" s="10" t="s">
        <v>72</v>
      </c>
      <c r="F17" s="10" t="s">
        <v>74</v>
      </c>
      <c r="G17" s="10" t="s">
        <v>329</v>
      </c>
      <c r="H17" s="50">
        <v>0</v>
      </c>
      <c r="I17" s="50">
        <v>13035.55</v>
      </c>
      <c r="J17" s="48"/>
      <c r="K17" s="50"/>
      <c r="O17" s="412"/>
      <c r="P17" s="49"/>
      <c r="Q17" s="49"/>
    </row>
    <row r="18" spans="1:17" ht="20.25" customHeight="1">
      <c r="A18" s="10" t="s">
        <v>50</v>
      </c>
      <c r="B18" s="10" t="s">
        <v>52</v>
      </c>
      <c r="C18" s="10" t="s">
        <v>53</v>
      </c>
      <c r="D18" s="10" t="s">
        <v>53</v>
      </c>
      <c r="E18" s="10" t="s">
        <v>75</v>
      </c>
      <c r="F18" s="10"/>
      <c r="G18" s="10" t="s">
        <v>330</v>
      </c>
      <c r="H18" s="50">
        <v>28541.84</v>
      </c>
      <c r="I18" s="50">
        <v>43955.37</v>
      </c>
      <c r="J18" s="48">
        <v>28770</v>
      </c>
      <c r="K18" s="50">
        <v>25800</v>
      </c>
      <c r="O18" s="412">
        <v>25872</v>
      </c>
      <c r="P18" s="49">
        <v>28770</v>
      </c>
      <c r="Q18" s="49">
        <v>28770</v>
      </c>
    </row>
    <row r="19" spans="1:17" ht="12.75" customHeight="1">
      <c r="A19" s="10" t="s">
        <v>50</v>
      </c>
      <c r="B19" s="10" t="s">
        <v>52</v>
      </c>
      <c r="C19" s="10" t="s">
        <v>53</v>
      </c>
      <c r="D19" s="10" t="s">
        <v>53</v>
      </c>
      <c r="E19" s="10" t="s">
        <v>76</v>
      </c>
      <c r="F19" s="10" t="s">
        <v>74</v>
      </c>
      <c r="G19" s="10" t="s">
        <v>77</v>
      </c>
      <c r="H19" s="50">
        <v>5636.64</v>
      </c>
      <c r="I19" s="50">
        <v>6154.41</v>
      </c>
      <c r="J19" s="48">
        <v>8190</v>
      </c>
      <c r="K19" s="51">
        <v>8190</v>
      </c>
      <c r="O19" s="412">
        <v>0</v>
      </c>
      <c r="P19" s="49">
        <v>8190</v>
      </c>
      <c r="Q19" s="49">
        <v>8190</v>
      </c>
    </row>
    <row r="20" spans="1:17" ht="12.75" customHeight="1">
      <c r="A20" s="10" t="s">
        <v>50</v>
      </c>
      <c r="B20" s="10" t="s">
        <v>52</v>
      </c>
      <c r="C20" s="10" t="s">
        <v>53</v>
      </c>
      <c r="D20" s="10" t="s">
        <v>53</v>
      </c>
      <c r="E20" s="10" t="s">
        <v>78</v>
      </c>
      <c r="F20" s="10" t="s">
        <v>74</v>
      </c>
      <c r="G20" s="10" t="s">
        <v>364</v>
      </c>
      <c r="H20" s="50">
        <v>2243.86</v>
      </c>
      <c r="I20" s="50">
        <v>1557.2</v>
      </c>
      <c r="J20" s="48">
        <v>4750</v>
      </c>
      <c r="K20" s="51">
        <v>17422</v>
      </c>
      <c r="O20" s="412">
        <v>2250</v>
      </c>
      <c r="P20" s="49">
        <v>2250</v>
      </c>
      <c r="Q20" s="49">
        <v>2250</v>
      </c>
    </row>
    <row r="21" spans="1:17" ht="12.75" customHeight="1">
      <c r="A21" s="52"/>
      <c r="B21" s="10" t="s">
        <v>52</v>
      </c>
      <c r="C21" s="10" t="s">
        <v>53</v>
      </c>
      <c r="D21" s="10" t="s">
        <v>53</v>
      </c>
      <c r="E21" s="10" t="s">
        <v>78</v>
      </c>
      <c r="F21" s="10" t="s">
        <v>79</v>
      </c>
      <c r="G21" s="10" t="s">
        <v>80</v>
      </c>
      <c r="H21" s="50">
        <v>1524.75</v>
      </c>
      <c r="I21" s="50">
        <v>3600</v>
      </c>
      <c r="J21" s="48">
        <v>2500</v>
      </c>
      <c r="K21" s="51">
        <v>2500</v>
      </c>
      <c r="L21" s="53"/>
      <c r="M21" s="53"/>
      <c r="N21" s="53"/>
      <c r="O21" s="412">
        <v>2500</v>
      </c>
      <c r="P21" s="49">
        <v>2500</v>
      </c>
      <c r="Q21" s="49">
        <v>2500</v>
      </c>
    </row>
    <row r="22" spans="1:17" ht="12.75" customHeight="1">
      <c r="A22" s="52"/>
      <c r="B22" s="46" t="s">
        <v>52</v>
      </c>
      <c r="C22" s="46" t="s">
        <v>53</v>
      </c>
      <c r="D22" s="46" t="s">
        <v>53</v>
      </c>
      <c r="E22" s="46" t="s">
        <v>78</v>
      </c>
      <c r="F22" s="46" t="s">
        <v>187</v>
      </c>
      <c r="G22" s="46" t="s">
        <v>354</v>
      </c>
      <c r="H22" s="47">
        <v>0</v>
      </c>
      <c r="I22" s="47">
        <v>278.34</v>
      </c>
      <c r="J22" s="85"/>
      <c r="K22" s="396"/>
      <c r="O22" s="413"/>
      <c r="P22" s="87"/>
      <c r="Q22" s="87"/>
    </row>
    <row r="23" spans="1:80" s="63" customFormat="1" ht="19.5" customHeight="1">
      <c r="A23" s="54"/>
      <c r="B23" s="55"/>
      <c r="C23" s="56"/>
      <c r="D23" s="56"/>
      <c r="E23" s="56"/>
      <c r="F23" s="56"/>
      <c r="G23" s="57" t="s">
        <v>81</v>
      </c>
      <c r="H23" s="58">
        <v>207849.8</v>
      </c>
      <c r="I23" s="58">
        <v>252001.93</v>
      </c>
      <c r="J23" s="397">
        <v>221133</v>
      </c>
      <c r="K23" s="60">
        <f>SUM(K6:K21)</f>
        <v>221652</v>
      </c>
      <c r="L23" s="61"/>
      <c r="M23" s="61"/>
      <c r="N23" s="61"/>
      <c r="O23" s="387">
        <f>SUM(O6:O22)</f>
        <v>235582</v>
      </c>
      <c r="P23" s="62">
        <f>SUM(P6:P21)</f>
        <v>242686</v>
      </c>
      <c r="Q23" s="62">
        <f>SUM(Q6:Q21)</f>
        <v>242686</v>
      </c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</row>
    <row r="24" spans="1:80" s="63" customFormat="1" ht="12.75" customHeight="1">
      <c r="A24" s="54"/>
      <c r="B24" s="64"/>
      <c r="C24" s="65"/>
      <c r="D24" s="65"/>
      <c r="E24" s="65"/>
      <c r="F24" s="65"/>
      <c r="G24" s="66" t="s">
        <v>82</v>
      </c>
      <c r="H24" s="67"/>
      <c r="I24" s="67"/>
      <c r="J24" s="68"/>
      <c r="K24" s="69"/>
      <c r="L24" s="3"/>
      <c r="M24" s="3"/>
      <c r="N24" s="3"/>
      <c r="O24" s="70"/>
      <c r="P24" s="71"/>
      <c r="Q24" s="71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</row>
    <row r="25" spans="1:80" s="63" customFormat="1" ht="12.75" customHeight="1">
      <c r="A25" s="54"/>
      <c r="B25" s="72" t="s">
        <v>52</v>
      </c>
      <c r="C25" s="73" t="s">
        <v>53</v>
      </c>
      <c r="D25" s="73" t="s">
        <v>83</v>
      </c>
      <c r="E25" s="73" t="s">
        <v>84</v>
      </c>
      <c r="F25" s="73"/>
      <c r="G25" s="73" t="s">
        <v>85</v>
      </c>
      <c r="H25" s="74">
        <v>4043</v>
      </c>
      <c r="I25" s="74">
        <v>4065.85</v>
      </c>
      <c r="J25" s="75">
        <v>4920</v>
      </c>
      <c r="K25" s="76">
        <v>4008</v>
      </c>
      <c r="L25" s="3"/>
      <c r="M25" s="3"/>
      <c r="N25" s="3"/>
      <c r="O25" s="414">
        <v>4800</v>
      </c>
      <c r="P25" s="77">
        <v>4920</v>
      </c>
      <c r="Q25" s="77">
        <v>4920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</row>
    <row r="26" spans="1:80" s="63" customFormat="1" ht="12.75" customHeight="1">
      <c r="A26" s="54"/>
      <c r="B26" s="78" t="s">
        <v>52</v>
      </c>
      <c r="C26" s="79" t="s">
        <v>53</v>
      </c>
      <c r="D26" s="79" t="s">
        <v>83</v>
      </c>
      <c r="E26" s="79" t="s">
        <v>58</v>
      </c>
      <c r="F26" s="79"/>
      <c r="G26" s="79" t="s">
        <v>86</v>
      </c>
      <c r="H26" s="80">
        <v>566</v>
      </c>
      <c r="I26" s="80">
        <v>587</v>
      </c>
      <c r="J26" s="48">
        <v>500</v>
      </c>
      <c r="K26" s="81">
        <v>500</v>
      </c>
      <c r="L26" s="53"/>
      <c r="M26" s="53"/>
      <c r="N26" s="53"/>
      <c r="O26" s="415">
        <v>600</v>
      </c>
      <c r="P26" s="49">
        <v>500</v>
      </c>
      <c r="Q26" s="49">
        <v>500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s="63" customFormat="1" ht="12.75" customHeight="1">
      <c r="A27" s="54"/>
      <c r="B27" s="82" t="s">
        <v>52</v>
      </c>
      <c r="C27" s="83" t="s">
        <v>53</v>
      </c>
      <c r="D27" s="83" t="s">
        <v>83</v>
      </c>
      <c r="E27" s="83" t="s">
        <v>60</v>
      </c>
      <c r="F27" s="83"/>
      <c r="G27" s="83" t="s">
        <v>61</v>
      </c>
      <c r="H27" s="84">
        <v>1501.76</v>
      </c>
      <c r="I27" s="84">
        <v>1463.86</v>
      </c>
      <c r="J27" s="85">
        <v>1522</v>
      </c>
      <c r="K27" s="86">
        <v>1360</v>
      </c>
      <c r="L27" s="3"/>
      <c r="M27" s="3"/>
      <c r="N27" s="3"/>
      <c r="O27" s="416">
        <v>1678</v>
      </c>
      <c r="P27" s="87">
        <v>1710</v>
      </c>
      <c r="Q27" s="87">
        <v>1710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</row>
    <row r="28" spans="1:80" s="63" customFormat="1" ht="12.75" customHeight="1">
      <c r="A28" s="54"/>
      <c r="B28" s="78" t="s">
        <v>52</v>
      </c>
      <c r="C28" s="79" t="s">
        <v>53</v>
      </c>
      <c r="D28" s="79" t="s">
        <v>83</v>
      </c>
      <c r="E28" s="79" t="s">
        <v>62</v>
      </c>
      <c r="F28" s="79"/>
      <c r="G28" s="79" t="s">
        <v>63</v>
      </c>
      <c r="H28" s="80">
        <v>0</v>
      </c>
      <c r="I28" s="80">
        <v>0</v>
      </c>
      <c r="J28" s="48">
        <v>0</v>
      </c>
      <c r="K28" s="81">
        <v>0</v>
      </c>
      <c r="L28" s="3"/>
      <c r="M28" s="3"/>
      <c r="N28" s="3"/>
      <c r="O28" s="415">
        <v>0</v>
      </c>
      <c r="P28" s="49">
        <v>0</v>
      </c>
      <c r="Q28" s="49">
        <v>0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s="63" customFormat="1" ht="12.75" customHeight="1">
      <c r="A29" s="54"/>
      <c r="B29" s="78" t="s">
        <v>52</v>
      </c>
      <c r="C29" s="79" t="s">
        <v>53</v>
      </c>
      <c r="D29" s="79" t="s">
        <v>83</v>
      </c>
      <c r="E29" s="79" t="s">
        <v>66</v>
      </c>
      <c r="F29" s="79"/>
      <c r="G29" s="79" t="s">
        <v>87</v>
      </c>
      <c r="H29" s="80">
        <v>0</v>
      </c>
      <c r="I29" s="80">
        <v>0</v>
      </c>
      <c r="J29" s="48">
        <v>0</v>
      </c>
      <c r="K29" s="81">
        <v>0</v>
      </c>
      <c r="L29" s="3"/>
      <c r="M29" s="3"/>
      <c r="N29" s="3"/>
      <c r="O29" s="415">
        <v>0</v>
      </c>
      <c r="P29" s="49">
        <v>0</v>
      </c>
      <c r="Q29" s="49">
        <v>0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</row>
    <row r="30" spans="1:17" ht="12.75" customHeight="1">
      <c r="A30" s="52" t="s">
        <v>50</v>
      </c>
      <c r="B30" s="79" t="s">
        <v>52</v>
      </c>
      <c r="C30" s="10" t="s">
        <v>53</v>
      </c>
      <c r="D30" s="10" t="s">
        <v>83</v>
      </c>
      <c r="E30" s="10" t="s">
        <v>75</v>
      </c>
      <c r="F30" s="10" t="s">
        <v>88</v>
      </c>
      <c r="G30" s="10" t="s">
        <v>89</v>
      </c>
      <c r="H30" s="50">
        <v>1380</v>
      </c>
      <c r="I30" s="50">
        <v>1380</v>
      </c>
      <c r="J30" s="48">
        <v>1380</v>
      </c>
      <c r="K30" s="88">
        <v>1380</v>
      </c>
      <c r="O30" s="415">
        <v>1380</v>
      </c>
      <c r="P30" s="49">
        <v>1380</v>
      </c>
      <c r="Q30" s="49">
        <v>1380</v>
      </c>
    </row>
    <row r="31" spans="1:17" ht="12.75" customHeight="1">
      <c r="A31" s="52" t="s">
        <v>50</v>
      </c>
      <c r="B31" s="73" t="s">
        <v>52</v>
      </c>
      <c r="C31" s="89" t="s">
        <v>53</v>
      </c>
      <c r="D31" s="89" t="s">
        <v>83</v>
      </c>
      <c r="E31" s="89" t="s">
        <v>75</v>
      </c>
      <c r="F31" s="89" t="s">
        <v>90</v>
      </c>
      <c r="G31" s="89" t="s">
        <v>91</v>
      </c>
      <c r="H31" s="90">
        <v>2927.08</v>
      </c>
      <c r="I31" s="90">
        <v>3145</v>
      </c>
      <c r="J31" s="75">
        <v>2900</v>
      </c>
      <c r="K31" s="91">
        <v>2500</v>
      </c>
      <c r="O31" s="417">
        <v>3100</v>
      </c>
      <c r="P31" s="77">
        <v>3300</v>
      </c>
      <c r="Q31" s="77">
        <v>3300</v>
      </c>
    </row>
    <row r="32" spans="1:17" ht="12.75" customHeight="1">
      <c r="A32" s="52"/>
      <c r="B32" s="79" t="s">
        <v>52</v>
      </c>
      <c r="C32" s="10" t="s">
        <v>53</v>
      </c>
      <c r="D32" s="10" t="s">
        <v>83</v>
      </c>
      <c r="E32" s="10" t="s">
        <v>75</v>
      </c>
      <c r="F32" s="10"/>
      <c r="G32" s="10" t="s">
        <v>92</v>
      </c>
      <c r="H32" s="50">
        <v>134.7</v>
      </c>
      <c r="I32" s="50">
        <v>172.65</v>
      </c>
      <c r="J32" s="48">
        <v>218</v>
      </c>
      <c r="K32" s="88">
        <v>140</v>
      </c>
      <c r="L32" s="53"/>
      <c r="M32" s="53"/>
      <c r="N32" s="53"/>
      <c r="O32" s="415">
        <v>200</v>
      </c>
      <c r="P32" s="49">
        <v>218</v>
      </c>
      <c r="Q32" s="49">
        <v>218</v>
      </c>
    </row>
    <row r="33" spans="1:255" s="45" customFormat="1" ht="12.75" customHeight="1">
      <c r="A33" s="92"/>
      <c r="B33" s="56"/>
      <c r="C33" s="93"/>
      <c r="D33" s="93"/>
      <c r="E33" s="93"/>
      <c r="F33" s="93"/>
      <c r="G33" s="94" t="s">
        <v>93</v>
      </c>
      <c r="H33" s="95">
        <v>10789.47</v>
      </c>
      <c r="I33" s="95">
        <v>11009.36</v>
      </c>
      <c r="J33" s="59">
        <v>11440</v>
      </c>
      <c r="K33" s="96">
        <f>SUM(K25:K32)</f>
        <v>9888</v>
      </c>
      <c r="L33" s="61"/>
      <c r="M33" s="97"/>
      <c r="N33" s="61"/>
      <c r="O33" s="387">
        <f>SUM(O25:O32)</f>
        <v>11758</v>
      </c>
      <c r="P33" s="62">
        <f>SUM(P25:P32)</f>
        <v>12028</v>
      </c>
      <c r="Q33" s="62">
        <f>SUM(Q25:Q32)</f>
        <v>12028</v>
      </c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</row>
    <row r="34" spans="1:89" s="63" customFormat="1" ht="12.75" customHeight="1">
      <c r="A34" s="65"/>
      <c r="B34" s="92"/>
      <c r="C34" s="65"/>
      <c r="D34" s="65"/>
      <c r="E34" s="65"/>
      <c r="F34" s="65"/>
      <c r="G34" s="66" t="s">
        <v>94</v>
      </c>
      <c r="H34" s="67"/>
      <c r="I34" s="67"/>
      <c r="J34" s="68"/>
      <c r="K34" s="98"/>
      <c r="L34" s="3"/>
      <c r="M34" s="3"/>
      <c r="N34" s="3"/>
      <c r="O34" s="70"/>
      <c r="P34" s="71"/>
      <c r="Q34" s="71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</row>
    <row r="35" spans="1:89" ht="12.75" customHeight="1">
      <c r="A35" s="10" t="s">
        <v>50</v>
      </c>
      <c r="B35" s="46" t="s">
        <v>52</v>
      </c>
      <c r="C35" s="46" t="s">
        <v>95</v>
      </c>
      <c r="D35" s="46" t="s">
        <v>95</v>
      </c>
      <c r="E35" s="46" t="s">
        <v>54</v>
      </c>
      <c r="F35" s="46"/>
      <c r="G35" s="10" t="s">
        <v>96</v>
      </c>
      <c r="H35" s="50">
        <v>39729.41</v>
      </c>
      <c r="I35" s="50">
        <v>40781.49</v>
      </c>
      <c r="J35" s="48">
        <v>42990</v>
      </c>
      <c r="K35" s="88">
        <v>35000</v>
      </c>
      <c r="O35" s="412">
        <v>42060</v>
      </c>
      <c r="P35" s="49">
        <v>42990</v>
      </c>
      <c r="Q35" s="49">
        <v>42990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</row>
    <row r="36" spans="1:89" ht="12.75" customHeight="1">
      <c r="A36" s="10"/>
      <c r="B36" s="46" t="s">
        <v>52</v>
      </c>
      <c r="C36" s="46" t="s">
        <v>95</v>
      </c>
      <c r="D36" s="46" t="s">
        <v>95</v>
      </c>
      <c r="E36" s="46" t="s">
        <v>54</v>
      </c>
      <c r="F36" s="46"/>
      <c r="G36" s="10" t="s">
        <v>97</v>
      </c>
      <c r="H36" s="50">
        <v>14584.3</v>
      </c>
      <c r="I36" s="50">
        <v>8910.16</v>
      </c>
      <c r="J36" s="48">
        <v>5733</v>
      </c>
      <c r="K36" s="99">
        <v>5733</v>
      </c>
      <c r="O36" s="412">
        <v>5733</v>
      </c>
      <c r="P36" s="49">
        <v>5733</v>
      </c>
      <c r="Q36" s="49">
        <v>5733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</row>
    <row r="37" spans="1:89" ht="12.75" customHeight="1">
      <c r="A37" s="10"/>
      <c r="B37" s="46" t="s">
        <v>52</v>
      </c>
      <c r="C37" s="46" t="s">
        <v>95</v>
      </c>
      <c r="D37" s="46" t="s">
        <v>95</v>
      </c>
      <c r="E37" s="46" t="s">
        <v>56</v>
      </c>
      <c r="F37" s="46"/>
      <c r="G37" s="10" t="s">
        <v>98</v>
      </c>
      <c r="H37" s="50">
        <v>8706.98</v>
      </c>
      <c r="I37" s="50">
        <v>8841.21</v>
      </c>
      <c r="J37" s="48">
        <v>10550</v>
      </c>
      <c r="K37" s="99">
        <v>10550</v>
      </c>
      <c r="O37" s="412">
        <v>11500</v>
      </c>
      <c r="P37" s="49">
        <v>11500</v>
      </c>
      <c r="Q37" s="49">
        <v>11500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</row>
    <row r="38" spans="1:89" ht="12.75" customHeight="1">
      <c r="A38" s="10"/>
      <c r="B38" s="46" t="s">
        <v>52</v>
      </c>
      <c r="C38" s="46" t="s">
        <v>95</v>
      </c>
      <c r="D38" s="46" t="s">
        <v>95</v>
      </c>
      <c r="E38" s="46" t="s">
        <v>56</v>
      </c>
      <c r="F38" s="46"/>
      <c r="G38" s="10" t="s">
        <v>99</v>
      </c>
      <c r="H38" s="50">
        <v>2600.96</v>
      </c>
      <c r="I38" s="50">
        <v>2470.54</v>
      </c>
      <c r="J38" s="48">
        <v>2640</v>
      </c>
      <c r="K38" s="99">
        <v>2640</v>
      </c>
      <c r="O38" s="412">
        <v>2640</v>
      </c>
      <c r="P38" s="49">
        <v>2640</v>
      </c>
      <c r="Q38" s="49">
        <v>2640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</row>
    <row r="39" spans="1:89" ht="12.75" customHeight="1">
      <c r="A39" s="10"/>
      <c r="B39" s="46" t="s">
        <v>52</v>
      </c>
      <c r="C39" s="46" t="s">
        <v>95</v>
      </c>
      <c r="D39" s="46" t="s">
        <v>95</v>
      </c>
      <c r="E39" s="46" t="s">
        <v>58</v>
      </c>
      <c r="F39" s="46"/>
      <c r="G39" s="10" t="s">
        <v>59</v>
      </c>
      <c r="H39" s="50">
        <v>2400</v>
      </c>
      <c r="I39" s="50">
        <v>2400</v>
      </c>
      <c r="J39" s="48">
        <v>2400</v>
      </c>
      <c r="K39" s="88">
        <v>2400</v>
      </c>
      <c r="O39" s="412">
        <v>3700</v>
      </c>
      <c r="P39" s="49">
        <v>3700</v>
      </c>
      <c r="Q39" s="49">
        <v>3700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</row>
    <row r="40" spans="1:89" s="63" customFormat="1" ht="12.75" customHeight="1">
      <c r="A40" s="65"/>
      <c r="B40" s="10" t="s">
        <v>52</v>
      </c>
      <c r="C40" s="10" t="s">
        <v>95</v>
      </c>
      <c r="D40" s="10" t="s">
        <v>95</v>
      </c>
      <c r="E40" s="10" t="s">
        <v>60</v>
      </c>
      <c r="F40" s="10"/>
      <c r="G40" s="10" t="s">
        <v>61</v>
      </c>
      <c r="H40" s="50">
        <v>19101.21</v>
      </c>
      <c r="I40" s="50">
        <v>20421.07</v>
      </c>
      <c r="J40" s="48">
        <v>19000</v>
      </c>
      <c r="K40" s="99">
        <v>16000</v>
      </c>
      <c r="L40" s="3"/>
      <c r="M40" s="3"/>
      <c r="N40" s="3"/>
      <c r="O40" s="412">
        <v>21600</v>
      </c>
      <c r="P40" s="49">
        <v>23260</v>
      </c>
      <c r="Q40" s="49">
        <v>23260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</row>
    <row r="41" spans="1:89" ht="12.75" customHeight="1">
      <c r="A41" s="10" t="s">
        <v>50</v>
      </c>
      <c r="B41" s="10" t="s">
        <v>52</v>
      </c>
      <c r="C41" s="10" t="s">
        <v>95</v>
      </c>
      <c r="D41" s="10" t="s">
        <v>95</v>
      </c>
      <c r="E41" s="10" t="s">
        <v>62</v>
      </c>
      <c r="F41" s="10"/>
      <c r="G41" s="10" t="s">
        <v>63</v>
      </c>
      <c r="H41" s="50">
        <v>0</v>
      </c>
      <c r="I41" s="50">
        <v>0</v>
      </c>
      <c r="J41" s="48">
        <v>0</v>
      </c>
      <c r="K41" s="88">
        <v>0</v>
      </c>
      <c r="O41" s="412">
        <v>0</v>
      </c>
      <c r="P41" s="49">
        <v>0</v>
      </c>
      <c r="Q41" s="49">
        <v>0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</row>
    <row r="42" spans="1:91" ht="12.75" customHeight="1">
      <c r="A42" s="10" t="s">
        <v>50</v>
      </c>
      <c r="B42" s="10" t="s">
        <v>52</v>
      </c>
      <c r="C42" s="10" t="s">
        <v>95</v>
      </c>
      <c r="D42" s="10" t="s">
        <v>95</v>
      </c>
      <c r="E42" s="10" t="s">
        <v>64</v>
      </c>
      <c r="F42" s="10"/>
      <c r="G42" s="10" t="s">
        <v>100</v>
      </c>
      <c r="H42" s="50">
        <v>1408.94</v>
      </c>
      <c r="I42" s="50">
        <v>1377.76</v>
      </c>
      <c r="J42" s="48">
        <v>3330</v>
      </c>
      <c r="K42" s="99">
        <v>3000</v>
      </c>
      <c r="O42" s="412">
        <v>3930</v>
      </c>
      <c r="P42" s="49">
        <v>4000</v>
      </c>
      <c r="Q42" s="49">
        <v>4000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</row>
    <row r="43" spans="1:22" ht="20.25" customHeight="1">
      <c r="A43" s="10" t="s">
        <v>50</v>
      </c>
      <c r="B43" s="10" t="s">
        <v>52</v>
      </c>
      <c r="C43" s="10" t="s">
        <v>95</v>
      </c>
      <c r="D43" s="10" t="s">
        <v>95</v>
      </c>
      <c r="E43" s="10" t="s">
        <v>66</v>
      </c>
      <c r="F43" s="10"/>
      <c r="G43" s="10" t="s">
        <v>344</v>
      </c>
      <c r="H43" s="50">
        <v>12460.63</v>
      </c>
      <c r="I43" s="50">
        <v>10026.77</v>
      </c>
      <c r="J43" s="48">
        <v>10000</v>
      </c>
      <c r="K43" s="99">
        <v>9000</v>
      </c>
      <c r="O43" s="412">
        <v>15000</v>
      </c>
      <c r="P43" s="49">
        <v>15000</v>
      </c>
      <c r="Q43" s="49">
        <v>15000</v>
      </c>
      <c r="V43" s="45"/>
    </row>
    <row r="44" spans="1:22" ht="12.75" customHeight="1">
      <c r="A44" s="10"/>
      <c r="B44" s="10" t="s">
        <v>52</v>
      </c>
      <c r="C44" s="10" t="s">
        <v>95</v>
      </c>
      <c r="D44" s="10" t="s">
        <v>95</v>
      </c>
      <c r="E44" s="10" t="s">
        <v>70</v>
      </c>
      <c r="F44" s="10"/>
      <c r="G44" s="10" t="s">
        <v>101</v>
      </c>
      <c r="H44" s="50">
        <v>4961.94</v>
      </c>
      <c r="I44" s="50">
        <v>4995.43</v>
      </c>
      <c r="J44" s="48">
        <v>5300</v>
      </c>
      <c r="K44" s="99">
        <v>7500</v>
      </c>
      <c r="O44" s="412">
        <v>8460</v>
      </c>
      <c r="P44" s="49">
        <v>8690</v>
      </c>
      <c r="Q44" s="49">
        <v>8690</v>
      </c>
      <c r="V44" s="45"/>
    </row>
    <row r="45" spans="1:91" ht="12.75" customHeight="1">
      <c r="A45" s="10" t="s">
        <v>50</v>
      </c>
      <c r="B45" s="10" t="s">
        <v>52</v>
      </c>
      <c r="C45" s="10" t="s">
        <v>95</v>
      </c>
      <c r="D45" s="10" t="s">
        <v>95</v>
      </c>
      <c r="E45" s="10" t="s">
        <v>72</v>
      </c>
      <c r="F45" s="10"/>
      <c r="G45" s="10" t="s">
        <v>102</v>
      </c>
      <c r="H45" s="50">
        <v>19992.89</v>
      </c>
      <c r="I45" s="50">
        <v>0</v>
      </c>
      <c r="J45" s="48">
        <v>50</v>
      </c>
      <c r="K45" s="100">
        <v>50</v>
      </c>
      <c r="O45" s="412">
        <v>50</v>
      </c>
      <c r="P45" s="49">
        <v>50</v>
      </c>
      <c r="Q45" s="49">
        <v>50</v>
      </c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</row>
    <row r="46" spans="1:91" ht="20.25" customHeight="1">
      <c r="A46" s="10" t="s">
        <v>50</v>
      </c>
      <c r="B46" s="10" t="s">
        <v>52</v>
      </c>
      <c r="C46" s="10" t="s">
        <v>95</v>
      </c>
      <c r="D46" s="10" t="s">
        <v>95</v>
      </c>
      <c r="E46" s="10" t="s">
        <v>75</v>
      </c>
      <c r="F46" s="10"/>
      <c r="G46" s="10" t="s">
        <v>103</v>
      </c>
      <c r="H46" s="50">
        <v>3188.88</v>
      </c>
      <c r="I46" s="50">
        <v>2594.63</v>
      </c>
      <c r="J46" s="48">
        <v>2050</v>
      </c>
      <c r="K46" s="99">
        <v>1119</v>
      </c>
      <c r="O46" s="412">
        <v>5050</v>
      </c>
      <c r="P46" s="49">
        <v>5200</v>
      </c>
      <c r="Q46" s="49">
        <v>5200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</row>
    <row r="47" spans="1:91" ht="12.75" customHeight="1">
      <c r="A47" s="10"/>
      <c r="B47" s="10" t="s">
        <v>52</v>
      </c>
      <c r="C47" s="10" t="s">
        <v>95</v>
      </c>
      <c r="D47" s="10" t="s">
        <v>95</v>
      </c>
      <c r="E47" s="10" t="s">
        <v>75</v>
      </c>
      <c r="F47" s="10" t="s">
        <v>104</v>
      </c>
      <c r="G47" s="10" t="s">
        <v>105</v>
      </c>
      <c r="H47" s="50">
        <v>4087</v>
      </c>
      <c r="I47" s="50">
        <v>4035</v>
      </c>
      <c r="J47" s="48">
        <v>4000</v>
      </c>
      <c r="K47" s="99">
        <v>3500</v>
      </c>
      <c r="O47" s="412">
        <v>4000</v>
      </c>
      <c r="P47" s="49">
        <v>4000</v>
      </c>
      <c r="Q47" s="49">
        <v>4000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</row>
    <row r="48" spans="1:91" ht="12.75" customHeight="1">
      <c r="A48" s="10"/>
      <c r="B48" s="10" t="s">
        <v>52</v>
      </c>
      <c r="C48" s="10" t="s">
        <v>95</v>
      </c>
      <c r="D48" s="10" t="s">
        <v>95</v>
      </c>
      <c r="E48" s="10" t="s">
        <v>78</v>
      </c>
      <c r="F48" s="10" t="s">
        <v>106</v>
      </c>
      <c r="G48" s="10" t="s">
        <v>107</v>
      </c>
      <c r="H48" s="50">
        <v>5693.31</v>
      </c>
      <c r="I48" s="50">
        <v>0</v>
      </c>
      <c r="J48" s="48">
        <v>0</v>
      </c>
      <c r="K48" s="99">
        <v>0</v>
      </c>
      <c r="O48" s="412">
        <v>0</v>
      </c>
      <c r="P48" s="49">
        <v>0</v>
      </c>
      <c r="Q48" s="49">
        <v>0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</row>
    <row r="49" spans="1:91" ht="12.75" customHeight="1">
      <c r="A49" s="10"/>
      <c r="B49" s="10" t="s">
        <v>52</v>
      </c>
      <c r="C49" s="10" t="s">
        <v>95</v>
      </c>
      <c r="D49" s="10" t="s">
        <v>95</v>
      </c>
      <c r="E49" s="10" t="s">
        <v>78</v>
      </c>
      <c r="F49" s="10"/>
      <c r="G49" s="10" t="s">
        <v>108</v>
      </c>
      <c r="H49" s="80">
        <v>0</v>
      </c>
      <c r="I49" s="80">
        <v>206.26</v>
      </c>
      <c r="J49" s="48">
        <v>8</v>
      </c>
      <c r="K49" s="99">
        <v>8</v>
      </c>
      <c r="O49" s="412">
        <v>8</v>
      </c>
      <c r="P49" s="49">
        <v>8</v>
      </c>
      <c r="Q49" s="49">
        <v>8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</row>
    <row r="50" spans="1:89" ht="12.75" customHeight="1">
      <c r="A50" s="10" t="s">
        <v>50</v>
      </c>
      <c r="B50" s="101"/>
      <c r="C50" s="21"/>
      <c r="D50" s="21"/>
      <c r="E50" s="21"/>
      <c r="F50" s="21"/>
      <c r="G50" s="21" t="s">
        <v>109</v>
      </c>
      <c r="H50" s="102">
        <f>SUM(H35:H49)</f>
        <v>138916.45</v>
      </c>
      <c r="I50" s="102">
        <v>107068.32</v>
      </c>
      <c r="J50" s="103">
        <v>106301</v>
      </c>
      <c r="K50" s="104">
        <f>SUM(K35:K49)</f>
        <v>96500</v>
      </c>
      <c r="L50" s="61"/>
      <c r="M50" s="61"/>
      <c r="N50" s="61"/>
      <c r="O50" s="105">
        <f>SUM(O35:O49)</f>
        <v>123731</v>
      </c>
      <c r="P50" s="106">
        <f>SUM(P35:P49)</f>
        <v>126771</v>
      </c>
      <c r="Q50" s="106">
        <f>SUM(Q35:Q49)</f>
        <v>126771</v>
      </c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</row>
    <row r="51" spans="1:89" ht="12.75" customHeight="1">
      <c r="A51" s="10"/>
      <c r="B51" s="65"/>
      <c r="C51" s="66"/>
      <c r="D51" s="66"/>
      <c r="E51" s="66"/>
      <c r="F51" s="66"/>
      <c r="G51" s="66" t="s">
        <v>110</v>
      </c>
      <c r="H51" s="107"/>
      <c r="I51" s="107"/>
      <c r="J51" s="108"/>
      <c r="K51" s="109"/>
      <c r="L51" s="110"/>
      <c r="M51" s="110"/>
      <c r="N51" s="110"/>
      <c r="O51" s="70"/>
      <c r="P51" s="71"/>
      <c r="Q51" s="71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</row>
    <row r="52" spans="1:89" ht="20.25" customHeight="1">
      <c r="A52" s="10"/>
      <c r="B52" s="101" t="s">
        <v>52</v>
      </c>
      <c r="C52" s="21" t="s">
        <v>111</v>
      </c>
      <c r="D52" s="21" t="s">
        <v>112</v>
      </c>
      <c r="E52" s="21" t="s">
        <v>113</v>
      </c>
      <c r="F52" s="21"/>
      <c r="G52" s="21" t="s">
        <v>114</v>
      </c>
      <c r="H52" s="102">
        <v>1037.8</v>
      </c>
      <c r="I52" s="102">
        <v>0</v>
      </c>
      <c r="J52" s="103">
        <v>0</v>
      </c>
      <c r="K52" s="104">
        <v>3207.44</v>
      </c>
      <c r="L52" s="61"/>
      <c r="M52" s="61"/>
      <c r="N52" s="61"/>
      <c r="O52" s="103">
        <v>0</v>
      </c>
      <c r="P52" s="111">
        <v>0</v>
      </c>
      <c r="Q52" s="111">
        <v>0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</row>
    <row r="53" spans="1:89" ht="12.75" customHeight="1">
      <c r="A53" s="10"/>
      <c r="B53" s="65"/>
      <c r="C53" s="66"/>
      <c r="D53" s="66"/>
      <c r="E53" s="66"/>
      <c r="F53" s="66"/>
      <c r="G53" s="66" t="s">
        <v>115</v>
      </c>
      <c r="H53" s="107"/>
      <c r="I53" s="107"/>
      <c r="J53" s="68"/>
      <c r="K53" s="109"/>
      <c r="O53" s="70"/>
      <c r="P53" s="71"/>
      <c r="Q53" s="71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</row>
    <row r="54" spans="1:89" ht="12.75" customHeight="1">
      <c r="A54" s="10"/>
      <c r="B54" s="79" t="s">
        <v>52</v>
      </c>
      <c r="C54" s="79" t="s">
        <v>116</v>
      </c>
      <c r="D54" s="79" t="s">
        <v>112</v>
      </c>
      <c r="E54" s="79" t="s">
        <v>117</v>
      </c>
      <c r="F54" s="112"/>
      <c r="G54" s="79" t="s">
        <v>118</v>
      </c>
      <c r="H54" s="113">
        <v>3633.81</v>
      </c>
      <c r="I54" s="113">
        <v>3264.85</v>
      </c>
      <c r="J54" s="48">
        <v>3273</v>
      </c>
      <c r="K54" s="114">
        <v>3273</v>
      </c>
      <c r="L54" s="115"/>
      <c r="M54" s="115"/>
      <c r="N54" s="115"/>
      <c r="O54" s="415">
        <v>3370</v>
      </c>
      <c r="P54" s="11">
        <v>3273</v>
      </c>
      <c r="Q54" s="11">
        <v>3273</v>
      </c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</row>
    <row r="55" spans="1:89" ht="12.75" customHeight="1">
      <c r="A55" s="10" t="s">
        <v>50</v>
      </c>
      <c r="B55" s="79" t="s">
        <v>52</v>
      </c>
      <c r="C55" s="79" t="s">
        <v>116</v>
      </c>
      <c r="D55" s="79" t="s">
        <v>112</v>
      </c>
      <c r="E55" s="79" t="s">
        <v>117</v>
      </c>
      <c r="F55" s="79"/>
      <c r="G55" s="79" t="s">
        <v>119</v>
      </c>
      <c r="H55" s="80">
        <v>5818.13</v>
      </c>
      <c r="I55" s="80">
        <v>5553.4</v>
      </c>
      <c r="J55" s="48">
        <v>5318</v>
      </c>
      <c r="K55" s="114">
        <v>5318</v>
      </c>
      <c r="L55" s="115"/>
      <c r="M55" s="115"/>
      <c r="N55" s="115"/>
      <c r="O55" s="415">
        <v>5080</v>
      </c>
      <c r="P55" s="11">
        <v>4790</v>
      </c>
      <c r="Q55" s="11">
        <v>4790</v>
      </c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</row>
    <row r="56" spans="1:89" ht="12.75" customHeight="1">
      <c r="A56" s="10"/>
      <c r="B56" s="101"/>
      <c r="C56" s="101"/>
      <c r="D56" s="101"/>
      <c r="E56" s="101"/>
      <c r="F56" s="101"/>
      <c r="G56" s="21" t="s">
        <v>115</v>
      </c>
      <c r="H56" s="23">
        <v>9451.94</v>
      </c>
      <c r="I56" s="23">
        <v>8818.25</v>
      </c>
      <c r="J56" s="103">
        <v>8591</v>
      </c>
      <c r="K56" s="104">
        <f>SUM(K54:K55)</f>
        <v>8591</v>
      </c>
      <c r="L56" s="61"/>
      <c r="M56" s="61"/>
      <c r="N56" s="61"/>
      <c r="O56" s="105">
        <f>SUM(O54:O55)</f>
        <v>8450</v>
      </c>
      <c r="P56" s="111">
        <f>SUM(P54:P55)</f>
        <v>8063</v>
      </c>
      <c r="Q56" s="111">
        <f>SUM(Q53:Q55)</f>
        <v>8063</v>
      </c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</row>
    <row r="57" spans="1:89" ht="12.75" customHeight="1">
      <c r="A57" s="10" t="s">
        <v>50</v>
      </c>
      <c r="B57" s="66"/>
      <c r="C57" s="65"/>
      <c r="D57" s="65"/>
      <c r="E57" s="65"/>
      <c r="F57" s="65"/>
      <c r="G57" s="66" t="s">
        <v>120</v>
      </c>
      <c r="H57" s="116"/>
      <c r="I57" s="116"/>
      <c r="J57" s="68"/>
      <c r="K57" s="98"/>
      <c r="L57" s="110"/>
      <c r="M57" s="110"/>
      <c r="N57" s="110"/>
      <c r="O57" s="70"/>
      <c r="P57" s="71"/>
      <c r="Q57" s="71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</row>
    <row r="58" spans="1:89" ht="12.75" customHeight="1">
      <c r="A58" s="10"/>
      <c r="B58" s="79" t="s">
        <v>121</v>
      </c>
      <c r="C58" s="73" t="s">
        <v>83</v>
      </c>
      <c r="D58" s="73" t="s">
        <v>112</v>
      </c>
      <c r="E58" s="73" t="s">
        <v>60</v>
      </c>
      <c r="F58" s="73"/>
      <c r="G58" s="73" t="s">
        <v>61</v>
      </c>
      <c r="H58" s="74">
        <v>0</v>
      </c>
      <c r="I58" s="74">
        <v>0</v>
      </c>
      <c r="J58" s="48">
        <v>0</v>
      </c>
      <c r="K58" s="49">
        <v>0</v>
      </c>
      <c r="L58" s="115"/>
      <c r="M58" s="115"/>
      <c r="N58" s="115"/>
      <c r="O58" s="415">
        <v>0</v>
      </c>
      <c r="P58" s="19">
        <v>0</v>
      </c>
      <c r="Q58" s="19">
        <v>0</v>
      </c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</row>
    <row r="59" spans="1:89" s="63" customFormat="1" ht="12.75" customHeight="1">
      <c r="A59" s="65"/>
      <c r="B59" s="10" t="s">
        <v>121</v>
      </c>
      <c r="C59" s="89" t="s">
        <v>83</v>
      </c>
      <c r="D59" s="89" t="s">
        <v>112</v>
      </c>
      <c r="E59" s="89" t="s">
        <v>62</v>
      </c>
      <c r="F59" s="89"/>
      <c r="G59" s="89" t="s">
        <v>63</v>
      </c>
      <c r="H59" s="90">
        <v>0</v>
      </c>
      <c r="I59" s="90">
        <v>0</v>
      </c>
      <c r="J59" s="48">
        <v>0</v>
      </c>
      <c r="K59" s="49">
        <v>0</v>
      </c>
      <c r="L59" s="3"/>
      <c r="M59" s="3"/>
      <c r="N59" s="3"/>
      <c r="O59" s="415">
        <v>0</v>
      </c>
      <c r="P59" s="11">
        <v>0</v>
      </c>
      <c r="Q59" s="11">
        <v>0</v>
      </c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</row>
    <row r="60" spans="1:89" ht="12.75" customHeight="1">
      <c r="A60" s="10" t="s">
        <v>50</v>
      </c>
      <c r="B60" s="89" t="s">
        <v>121</v>
      </c>
      <c r="C60" s="117" t="s">
        <v>83</v>
      </c>
      <c r="D60" s="117" t="s">
        <v>112</v>
      </c>
      <c r="E60" s="117" t="s">
        <v>64</v>
      </c>
      <c r="F60" s="117"/>
      <c r="G60" s="117" t="s">
        <v>122</v>
      </c>
      <c r="H60" s="118">
        <v>1117.22</v>
      </c>
      <c r="I60" s="118">
        <v>2231.42</v>
      </c>
      <c r="J60" s="48">
        <v>1200</v>
      </c>
      <c r="K60" s="49">
        <v>3200</v>
      </c>
      <c r="O60" s="415">
        <v>3200</v>
      </c>
      <c r="P60" s="11">
        <v>3500</v>
      </c>
      <c r="Q60" s="11">
        <v>3500</v>
      </c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</row>
    <row r="61" spans="1:89" ht="12.75" customHeight="1">
      <c r="A61" s="52"/>
      <c r="B61" s="10" t="s">
        <v>121</v>
      </c>
      <c r="C61" s="119" t="s">
        <v>83</v>
      </c>
      <c r="D61" s="119" t="s">
        <v>112</v>
      </c>
      <c r="E61" s="119" t="s">
        <v>66</v>
      </c>
      <c r="F61" s="119"/>
      <c r="G61" s="119" t="s">
        <v>355</v>
      </c>
      <c r="H61" s="120">
        <v>4735.4</v>
      </c>
      <c r="I61" s="120">
        <v>15567.39</v>
      </c>
      <c r="J61" s="48">
        <v>300</v>
      </c>
      <c r="K61" s="49">
        <v>7300</v>
      </c>
      <c r="O61" s="415">
        <v>5000</v>
      </c>
      <c r="P61" s="11">
        <v>300</v>
      </c>
      <c r="Q61" s="11">
        <v>300</v>
      </c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</row>
    <row r="62" spans="1:89" ht="12.75" customHeight="1">
      <c r="A62" s="52"/>
      <c r="B62" s="10" t="s">
        <v>121</v>
      </c>
      <c r="C62" s="119" t="s">
        <v>83</v>
      </c>
      <c r="D62" s="119" t="s">
        <v>112</v>
      </c>
      <c r="E62" s="119" t="s">
        <v>70</v>
      </c>
      <c r="F62" s="119"/>
      <c r="G62" s="119" t="s">
        <v>123</v>
      </c>
      <c r="H62" s="120">
        <v>706.67</v>
      </c>
      <c r="I62" s="120">
        <v>1122.37</v>
      </c>
      <c r="J62" s="48">
        <v>951</v>
      </c>
      <c r="K62" s="49">
        <v>800</v>
      </c>
      <c r="O62" s="415">
        <v>1500</v>
      </c>
      <c r="P62" s="11">
        <v>951</v>
      </c>
      <c r="Q62" s="11">
        <v>951</v>
      </c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</row>
    <row r="63" spans="1:89" ht="12.75" customHeight="1">
      <c r="A63" s="52"/>
      <c r="B63" s="10" t="s">
        <v>121</v>
      </c>
      <c r="C63" s="119" t="s">
        <v>83</v>
      </c>
      <c r="D63" s="119" t="s">
        <v>112</v>
      </c>
      <c r="E63" s="119" t="s">
        <v>70</v>
      </c>
      <c r="F63" s="119"/>
      <c r="G63" s="119" t="s">
        <v>325</v>
      </c>
      <c r="H63" s="120">
        <v>2976.37</v>
      </c>
      <c r="I63" s="120">
        <v>0</v>
      </c>
      <c r="J63" s="48">
        <v>0</v>
      </c>
      <c r="K63" s="49">
        <v>740</v>
      </c>
      <c r="O63" s="415">
        <v>2500</v>
      </c>
      <c r="P63" s="11">
        <v>0</v>
      </c>
      <c r="Q63" s="11">
        <v>0</v>
      </c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</row>
    <row r="64" spans="1:89" ht="12.75" customHeight="1">
      <c r="A64" s="52"/>
      <c r="B64" s="10" t="s">
        <v>121</v>
      </c>
      <c r="C64" s="119" t="s">
        <v>83</v>
      </c>
      <c r="D64" s="119" t="s">
        <v>112</v>
      </c>
      <c r="E64" s="119" t="s">
        <v>72</v>
      </c>
      <c r="F64" s="119"/>
      <c r="G64" s="119" t="s">
        <v>73</v>
      </c>
      <c r="H64" s="120">
        <v>236.19</v>
      </c>
      <c r="I64" s="120">
        <v>443.7</v>
      </c>
      <c r="J64" s="48">
        <v>200</v>
      </c>
      <c r="K64" s="49">
        <v>162</v>
      </c>
      <c r="O64" s="415">
        <v>200</v>
      </c>
      <c r="P64" s="11">
        <v>200</v>
      </c>
      <c r="Q64" s="11">
        <v>200</v>
      </c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</row>
    <row r="65" spans="1:89" ht="12.75" customHeight="1">
      <c r="A65" s="52"/>
      <c r="B65" s="10" t="s">
        <v>121</v>
      </c>
      <c r="C65" s="119" t="s">
        <v>83</v>
      </c>
      <c r="D65" s="119" t="s">
        <v>112</v>
      </c>
      <c r="E65" s="119" t="s">
        <v>75</v>
      </c>
      <c r="F65" s="119" t="s">
        <v>104</v>
      </c>
      <c r="G65" s="119" t="s">
        <v>124</v>
      </c>
      <c r="H65" s="120">
        <v>0</v>
      </c>
      <c r="I65" s="120">
        <v>0</v>
      </c>
      <c r="J65" s="48">
        <v>0</v>
      </c>
      <c r="K65" s="49">
        <v>0</v>
      </c>
      <c r="O65" s="415">
        <v>0</v>
      </c>
      <c r="P65" s="11">
        <v>0</v>
      </c>
      <c r="Q65" s="11">
        <v>0</v>
      </c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</row>
    <row r="66" spans="1:89" ht="12.75" customHeight="1">
      <c r="A66" s="52"/>
      <c r="B66" s="10" t="s">
        <v>121</v>
      </c>
      <c r="C66" s="119" t="s">
        <v>83</v>
      </c>
      <c r="D66" s="119" t="s">
        <v>112</v>
      </c>
      <c r="E66" s="119" t="s">
        <v>75</v>
      </c>
      <c r="F66" s="119"/>
      <c r="G66" s="119" t="s">
        <v>125</v>
      </c>
      <c r="H66" s="120">
        <v>712.4</v>
      </c>
      <c r="I66" s="120">
        <v>332</v>
      </c>
      <c r="J66" s="48">
        <v>900</v>
      </c>
      <c r="K66" s="49">
        <v>720</v>
      </c>
      <c r="O66" s="415">
        <v>900</v>
      </c>
      <c r="P66" s="11">
        <v>900</v>
      </c>
      <c r="Q66" s="11">
        <v>900</v>
      </c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</row>
    <row r="67" spans="1:89" ht="12.75" customHeight="1">
      <c r="A67" s="52"/>
      <c r="B67" s="101"/>
      <c r="C67" s="121"/>
      <c r="D67" s="121"/>
      <c r="E67" s="121"/>
      <c r="F67" s="121"/>
      <c r="G67" s="122" t="s">
        <v>126</v>
      </c>
      <c r="H67" s="22">
        <v>10484.25</v>
      </c>
      <c r="I67" s="22">
        <v>19696.88</v>
      </c>
      <c r="J67" s="103">
        <v>3551</v>
      </c>
      <c r="K67" s="123">
        <f>SUM(K58:K66)</f>
        <v>12922</v>
      </c>
      <c r="L67" s="61"/>
      <c r="M67" s="61"/>
      <c r="N67" s="61"/>
      <c r="O67" s="105">
        <f>SUM(O58:O66)</f>
        <v>13300</v>
      </c>
      <c r="P67" s="111">
        <f>SUM(P58:P66)</f>
        <v>5851</v>
      </c>
      <c r="Q67" s="111">
        <f>SUM(Q58:Q66)</f>
        <v>5851</v>
      </c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</row>
    <row r="68" spans="1:89" ht="12.75" customHeight="1">
      <c r="A68" s="52" t="s">
        <v>50</v>
      </c>
      <c r="B68" s="124"/>
      <c r="C68" s="125"/>
      <c r="D68" s="125"/>
      <c r="E68" s="125"/>
      <c r="F68" s="125"/>
      <c r="G68" s="41" t="s">
        <v>127</v>
      </c>
      <c r="H68" s="126"/>
      <c r="I68" s="126"/>
      <c r="J68" s="68"/>
      <c r="K68" s="127"/>
      <c r="O68" s="70"/>
      <c r="P68" s="71"/>
      <c r="Q68" s="71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1:89" s="63" customFormat="1" ht="12.75" customHeight="1">
      <c r="A69" s="65"/>
      <c r="B69" s="119" t="s">
        <v>128</v>
      </c>
      <c r="C69" s="10" t="s">
        <v>129</v>
      </c>
      <c r="D69" s="10" t="s">
        <v>53</v>
      </c>
      <c r="E69" s="10" t="s">
        <v>66</v>
      </c>
      <c r="F69" s="10"/>
      <c r="G69" s="10" t="s">
        <v>130</v>
      </c>
      <c r="H69" s="50">
        <v>2667.72</v>
      </c>
      <c r="I69" s="50">
        <v>5785.36</v>
      </c>
      <c r="J69" s="48">
        <v>5200</v>
      </c>
      <c r="K69" s="49">
        <v>4500</v>
      </c>
      <c r="L69" s="3"/>
      <c r="M69" s="3"/>
      <c r="N69" s="3"/>
      <c r="O69" s="415">
        <v>5200</v>
      </c>
      <c r="P69" s="11">
        <v>5400</v>
      </c>
      <c r="Q69" s="11">
        <v>5400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</row>
    <row r="70" spans="1:89" ht="12.75" customHeight="1">
      <c r="A70" s="10" t="s">
        <v>50</v>
      </c>
      <c r="B70" s="83"/>
      <c r="C70" s="10" t="s">
        <v>129</v>
      </c>
      <c r="D70" s="10" t="s">
        <v>53</v>
      </c>
      <c r="E70" s="10" t="s">
        <v>70</v>
      </c>
      <c r="F70" s="10"/>
      <c r="G70" s="10" t="s">
        <v>131</v>
      </c>
      <c r="H70" s="50">
        <v>0</v>
      </c>
      <c r="I70" s="50">
        <v>640</v>
      </c>
      <c r="J70" s="48">
        <v>0</v>
      </c>
      <c r="K70" s="49">
        <v>0</v>
      </c>
      <c r="O70" s="415">
        <v>0</v>
      </c>
      <c r="P70" s="11">
        <v>600</v>
      </c>
      <c r="Q70" s="11">
        <v>600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</row>
    <row r="71" spans="1:17" ht="20.25" customHeight="1">
      <c r="A71" s="10" t="s">
        <v>50</v>
      </c>
      <c r="B71" s="10" t="s">
        <v>128</v>
      </c>
      <c r="C71" s="10" t="s">
        <v>129</v>
      </c>
      <c r="D71" s="10" t="s">
        <v>53</v>
      </c>
      <c r="E71" s="10" t="s">
        <v>72</v>
      </c>
      <c r="F71" s="10"/>
      <c r="G71" s="10" t="s">
        <v>337</v>
      </c>
      <c r="H71" s="50">
        <v>16640.04</v>
      </c>
      <c r="I71" s="50">
        <v>13499.69</v>
      </c>
      <c r="J71" s="48">
        <v>17500</v>
      </c>
      <c r="K71" s="49">
        <v>10800</v>
      </c>
      <c r="O71" s="415">
        <v>6000</v>
      </c>
      <c r="P71" s="48">
        <v>5000</v>
      </c>
      <c r="Q71" s="48">
        <v>5000</v>
      </c>
    </row>
    <row r="72" spans="1:17" ht="12.75" customHeight="1">
      <c r="A72" s="10"/>
      <c r="B72" s="10" t="s">
        <v>128</v>
      </c>
      <c r="C72" s="10" t="s">
        <v>129</v>
      </c>
      <c r="D72" s="10" t="s">
        <v>53</v>
      </c>
      <c r="E72" s="10" t="s">
        <v>132</v>
      </c>
      <c r="F72" s="10" t="s">
        <v>133</v>
      </c>
      <c r="G72" s="10" t="s">
        <v>134</v>
      </c>
      <c r="H72" s="50">
        <v>519.76</v>
      </c>
      <c r="I72" s="50">
        <v>337.06</v>
      </c>
      <c r="J72" s="48">
        <v>340</v>
      </c>
      <c r="K72" s="49">
        <v>520</v>
      </c>
      <c r="O72" s="415">
        <v>340</v>
      </c>
      <c r="P72" s="48">
        <v>340</v>
      </c>
      <c r="Q72" s="48">
        <v>340</v>
      </c>
    </row>
    <row r="73" spans="1:89" s="63" customFormat="1" ht="12.75" customHeight="1">
      <c r="A73" s="65"/>
      <c r="B73" s="101"/>
      <c r="C73" s="101"/>
      <c r="D73" s="101"/>
      <c r="E73" s="101"/>
      <c r="F73" s="101"/>
      <c r="G73" s="21" t="s">
        <v>135</v>
      </c>
      <c r="H73" s="23">
        <f>SUM(H69:H72)</f>
        <v>19827.52</v>
      </c>
      <c r="I73" s="23">
        <v>21422.11</v>
      </c>
      <c r="J73" s="103">
        <v>23040</v>
      </c>
      <c r="K73" s="123">
        <f>SUM(K69:K72)</f>
        <v>15820</v>
      </c>
      <c r="L73" s="61"/>
      <c r="M73" s="61"/>
      <c r="N73" s="61"/>
      <c r="O73" s="111">
        <f>SUM(O69:O72)</f>
        <v>11540</v>
      </c>
      <c r="P73" s="103">
        <f>SUM(P69:P72)</f>
        <v>11340</v>
      </c>
      <c r="Q73" s="103">
        <f>SUM(Q69:Q72)</f>
        <v>11340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221133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</row>
    <row r="74" spans="1:89" ht="12.75" customHeight="1">
      <c r="A74" s="10"/>
      <c r="B74" s="65"/>
      <c r="C74" s="65"/>
      <c r="D74" s="65"/>
      <c r="E74" s="65"/>
      <c r="F74" s="65"/>
      <c r="G74" s="66" t="s">
        <v>136</v>
      </c>
      <c r="H74" s="67"/>
      <c r="I74" s="67"/>
      <c r="J74" s="68"/>
      <c r="K74" s="98"/>
      <c r="O74" s="70"/>
      <c r="P74" s="71"/>
      <c r="Q74" s="71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>
        <v>11440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</row>
    <row r="75" spans="1:89" s="63" customFormat="1" ht="20.25" customHeight="1">
      <c r="A75" s="65"/>
      <c r="B75" s="79" t="s">
        <v>137</v>
      </c>
      <c r="C75" s="10" t="s">
        <v>53</v>
      </c>
      <c r="D75" s="10" t="s">
        <v>112</v>
      </c>
      <c r="E75" s="10" t="s">
        <v>66</v>
      </c>
      <c r="F75" s="10"/>
      <c r="G75" s="10" t="s">
        <v>138</v>
      </c>
      <c r="H75" s="50">
        <v>3201.54</v>
      </c>
      <c r="I75" s="50">
        <v>3201.96</v>
      </c>
      <c r="J75" s="48">
        <v>4000</v>
      </c>
      <c r="K75" s="49">
        <v>2875</v>
      </c>
      <c r="L75" s="3"/>
      <c r="M75" s="3"/>
      <c r="N75" s="3"/>
      <c r="O75" s="415">
        <v>4000</v>
      </c>
      <c r="P75" s="49">
        <v>3000</v>
      </c>
      <c r="Q75" s="49">
        <v>3000</v>
      </c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106301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</row>
    <row r="76" spans="1:89" s="63" customFormat="1" ht="12.75" customHeight="1">
      <c r="A76" s="65"/>
      <c r="B76" s="79" t="s">
        <v>137</v>
      </c>
      <c r="C76" s="10" t="s">
        <v>53</v>
      </c>
      <c r="D76" s="10" t="s">
        <v>112</v>
      </c>
      <c r="E76" s="10" t="s">
        <v>70</v>
      </c>
      <c r="F76" s="10"/>
      <c r="G76" s="10" t="s">
        <v>139</v>
      </c>
      <c r="H76" s="50">
        <v>1852.17</v>
      </c>
      <c r="I76" s="50">
        <v>2135.75</v>
      </c>
      <c r="J76" s="48">
        <v>3500</v>
      </c>
      <c r="K76" s="49">
        <v>3300</v>
      </c>
      <c r="L76" s="3"/>
      <c r="M76" s="3"/>
      <c r="N76" s="3"/>
      <c r="O76" s="415">
        <v>3930</v>
      </c>
      <c r="P76" s="49">
        <v>3500</v>
      </c>
      <c r="Q76" s="49">
        <v>3500</v>
      </c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>
        <v>8591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</row>
    <row r="77" spans="1:89" s="63" customFormat="1" ht="12.75" customHeight="1">
      <c r="A77" s="65"/>
      <c r="B77" s="79" t="s">
        <v>137</v>
      </c>
      <c r="C77" s="10" t="s">
        <v>53</v>
      </c>
      <c r="D77" s="10" t="s">
        <v>112</v>
      </c>
      <c r="E77" s="10" t="s">
        <v>70</v>
      </c>
      <c r="F77" s="10"/>
      <c r="G77" s="10" t="s">
        <v>140</v>
      </c>
      <c r="H77" s="50">
        <v>1829</v>
      </c>
      <c r="I77" s="50">
        <v>1810.88</v>
      </c>
      <c r="J77" s="48">
        <v>1415</v>
      </c>
      <c r="K77" s="49">
        <v>1415</v>
      </c>
      <c r="L77" s="3"/>
      <c r="M77" s="3"/>
      <c r="N77" s="3"/>
      <c r="O77" s="415">
        <v>1415</v>
      </c>
      <c r="P77" s="49">
        <v>1415</v>
      </c>
      <c r="Q77" s="49">
        <v>1415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>
        <v>3551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</row>
    <row r="78" spans="1:89" s="63" customFormat="1" ht="12.75" customHeight="1">
      <c r="A78" s="65"/>
      <c r="B78" s="79" t="s">
        <v>137</v>
      </c>
      <c r="C78" s="10" t="s">
        <v>53</v>
      </c>
      <c r="D78" s="10" t="s">
        <v>112</v>
      </c>
      <c r="E78" s="10" t="s">
        <v>75</v>
      </c>
      <c r="F78" s="10" t="s">
        <v>128</v>
      </c>
      <c r="G78" s="10" t="s">
        <v>141</v>
      </c>
      <c r="H78" s="50">
        <v>5270.33</v>
      </c>
      <c r="I78" s="50">
        <v>7267</v>
      </c>
      <c r="J78" s="48">
        <v>6000</v>
      </c>
      <c r="K78" s="49">
        <v>17500</v>
      </c>
      <c r="L78" s="3"/>
      <c r="M78" s="3"/>
      <c r="N78" s="3"/>
      <c r="O78" s="415">
        <v>18000</v>
      </c>
      <c r="P78" s="49">
        <v>19000</v>
      </c>
      <c r="Q78" s="49">
        <v>19000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>
        <v>23040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</row>
    <row r="79" spans="1:35" ht="12.75" customHeight="1">
      <c r="A79" s="10" t="s">
        <v>50</v>
      </c>
      <c r="B79" s="10" t="s">
        <v>137</v>
      </c>
      <c r="C79" s="10" t="s">
        <v>53</v>
      </c>
      <c r="D79" s="10" t="s">
        <v>112</v>
      </c>
      <c r="E79" s="10" t="s">
        <v>75</v>
      </c>
      <c r="F79" s="10" t="s">
        <v>90</v>
      </c>
      <c r="G79" s="10" t="s">
        <v>142</v>
      </c>
      <c r="H79" s="50">
        <v>26870.49</v>
      </c>
      <c r="I79" s="50">
        <v>28355.71</v>
      </c>
      <c r="J79" s="48">
        <v>39521</v>
      </c>
      <c r="K79" s="49">
        <v>30000</v>
      </c>
      <c r="O79" s="415">
        <v>39521</v>
      </c>
      <c r="P79" s="49">
        <v>41000</v>
      </c>
      <c r="Q79" s="49">
        <v>41000</v>
      </c>
      <c r="AI79" s="45">
        <v>54436</v>
      </c>
    </row>
    <row r="80" spans="1:35" ht="12.75" customHeight="1">
      <c r="A80" s="10" t="s">
        <v>50</v>
      </c>
      <c r="B80" s="101"/>
      <c r="C80" s="101"/>
      <c r="D80" s="101"/>
      <c r="E80" s="101"/>
      <c r="F80" s="101"/>
      <c r="G80" s="21" t="s">
        <v>143</v>
      </c>
      <c r="H80" s="102">
        <f>SUM(H75:H79)</f>
        <v>39023.53</v>
      </c>
      <c r="I80" s="102">
        <f>SUM(I75:I79)</f>
        <v>42771.3</v>
      </c>
      <c r="J80" s="103">
        <v>54436</v>
      </c>
      <c r="K80" s="104">
        <f>SUM(K75:K79)</f>
        <v>55090</v>
      </c>
      <c r="L80" s="61"/>
      <c r="M80" s="61"/>
      <c r="N80" s="61"/>
      <c r="O80" s="111">
        <f>SUM(O75:O79)</f>
        <v>66866</v>
      </c>
      <c r="P80" s="111">
        <f>SUM(P75:P79)</f>
        <v>67915</v>
      </c>
      <c r="Q80" s="111">
        <f>SUM(Q75:Q79)</f>
        <v>67915</v>
      </c>
      <c r="AI80" s="45">
        <v>2016</v>
      </c>
    </row>
    <row r="81" spans="1:83" ht="12.75" customHeight="1">
      <c r="A81" s="10" t="s">
        <v>50</v>
      </c>
      <c r="B81" s="65"/>
      <c r="C81" s="65"/>
      <c r="D81" s="65"/>
      <c r="E81" s="65"/>
      <c r="F81" s="65"/>
      <c r="G81" s="66" t="s">
        <v>144</v>
      </c>
      <c r="H81" s="67"/>
      <c r="I81" s="67"/>
      <c r="J81" s="68"/>
      <c r="K81" s="98"/>
      <c r="O81" s="70"/>
      <c r="P81" s="71"/>
      <c r="Q81" s="71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>
        <v>13240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</row>
    <row r="82" spans="1:83" ht="12.75" customHeight="1">
      <c r="A82" s="10"/>
      <c r="B82" s="128" t="s">
        <v>145</v>
      </c>
      <c r="C82" s="79" t="s">
        <v>53</v>
      </c>
      <c r="D82" s="79" t="s">
        <v>53</v>
      </c>
      <c r="E82" s="79" t="s">
        <v>66</v>
      </c>
      <c r="F82" s="79"/>
      <c r="G82" s="79" t="s">
        <v>146</v>
      </c>
      <c r="H82" s="113">
        <v>0</v>
      </c>
      <c r="I82" s="113">
        <v>0</v>
      </c>
      <c r="J82" s="48">
        <v>0</v>
      </c>
      <c r="K82" s="129">
        <v>0</v>
      </c>
      <c r="L82" s="115"/>
      <c r="M82" s="115"/>
      <c r="N82" s="115"/>
      <c r="O82" s="415">
        <v>0</v>
      </c>
      <c r="P82" s="11">
        <v>0</v>
      </c>
      <c r="Q82" s="11">
        <v>0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>
        <v>13025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</row>
    <row r="83" spans="1:83" ht="12.75" customHeight="1">
      <c r="A83" s="10" t="s">
        <v>50</v>
      </c>
      <c r="B83" s="10" t="s">
        <v>145</v>
      </c>
      <c r="C83" s="10" t="s">
        <v>53</v>
      </c>
      <c r="D83" s="10" t="s">
        <v>112</v>
      </c>
      <c r="E83" s="10" t="s">
        <v>72</v>
      </c>
      <c r="F83" s="10"/>
      <c r="G83" s="10" t="s">
        <v>147</v>
      </c>
      <c r="H83" s="50">
        <v>0</v>
      </c>
      <c r="I83" s="50">
        <v>0</v>
      </c>
      <c r="J83" s="48">
        <v>0</v>
      </c>
      <c r="K83" s="99">
        <v>0</v>
      </c>
      <c r="O83" s="415">
        <v>0</v>
      </c>
      <c r="P83" s="11">
        <v>0</v>
      </c>
      <c r="Q83" s="11">
        <v>0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>
        <v>18300</v>
      </c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</row>
    <row r="84" spans="1:83" ht="12.75" customHeight="1">
      <c r="A84" s="10"/>
      <c r="B84" s="10" t="s">
        <v>145</v>
      </c>
      <c r="C84" s="10" t="s">
        <v>53</v>
      </c>
      <c r="D84" s="10" t="s">
        <v>112</v>
      </c>
      <c r="E84" s="10" t="s">
        <v>75</v>
      </c>
      <c r="F84" s="10"/>
      <c r="G84" s="10" t="s">
        <v>148</v>
      </c>
      <c r="H84" s="50">
        <v>1604.16</v>
      </c>
      <c r="I84" s="50">
        <v>1604.16</v>
      </c>
      <c r="J84" s="48">
        <v>1556</v>
      </c>
      <c r="K84" s="99">
        <v>1555.2</v>
      </c>
      <c r="O84" s="415">
        <v>1556</v>
      </c>
      <c r="P84" s="11">
        <v>1556</v>
      </c>
      <c r="Q84" s="11">
        <v>1556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>
        <v>15100</v>
      </c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</row>
    <row r="85" spans="1:83" s="132" customFormat="1" ht="12.75" customHeight="1">
      <c r="A85" s="66"/>
      <c r="B85" s="79" t="s">
        <v>145</v>
      </c>
      <c r="C85" s="10" t="s">
        <v>53</v>
      </c>
      <c r="D85" s="10" t="s">
        <v>112</v>
      </c>
      <c r="E85" s="10" t="s">
        <v>75</v>
      </c>
      <c r="F85" s="10"/>
      <c r="G85" s="10" t="s">
        <v>149</v>
      </c>
      <c r="H85" s="50">
        <v>0</v>
      </c>
      <c r="I85" s="50">
        <v>375.34</v>
      </c>
      <c r="J85" s="48">
        <v>460</v>
      </c>
      <c r="K85" s="99">
        <v>460</v>
      </c>
      <c r="L85" s="130"/>
      <c r="M85" s="130"/>
      <c r="N85" s="130"/>
      <c r="O85" s="415">
        <v>460</v>
      </c>
      <c r="P85" s="11">
        <v>460</v>
      </c>
      <c r="Q85" s="11">
        <v>460</v>
      </c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>
        <v>14700</v>
      </c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</row>
    <row r="86" spans="1:83" ht="12.75" customHeight="1">
      <c r="A86" s="10" t="s">
        <v>50</v>
      </c>
      <c r="B86" s="101"/>
      <c r="C86" s="101"/>
      <c r="D86" s="101"/>
      <c r="E86" s="101"/>
      <c r="F86" s="101"/>
      <c r="G86" s="21" t="s">
        <v>150</v>
      </c>
      <c r="H86" s="102">
        <f>SUM(H82:H85)</f>
        <v>1604.16</v>
      </c>
      <c r="I86" s="102">
        <f>SUM(I82:I85)</f>
        <v>1979.5</v>
      </c>
      <c r="J86" s="103">
        <v>2016</v>
      </c>
      <c r="K86" s="104">
        <f>SUM(K83:K85)</f>
        <v>2015.2</v>
      </c>
      <c r="L86" s="61"/>
      <c r="M86" s="61"/>
      <c r="N86" s="61"/>
      <c r="O86" s="111">
        <f>SUM(O83:O85)</f>
        <v>2016</v>
      </c>
      <c r="P86" s="111">
        <f>SUM(P83:P85)</f>
        <v>2016</v>
      </c>
      <c r="Q86" s="111">
        <f>SUM(Q83:Q85)</f>
        <v>2016</v>
      </c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>
        <v>630</v>
      </c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</row>
    <row r="87" spans="1:83" ht="12.75" customHeight="1">
      <c r="A87" s="10"/>
      <c r="B87" s="65"/>
      <c r="C87" s="65"/>
      <c r="D87" s="65"/>
      <c r="E87" s="65"/>
      <c r="F87" s="65"/>
      <c r="G87" s="66" t="s">
        <v>151</v>
      </c>
      <c r="H87" s="133"/>
      <c r="I87" s="133"/>
      <c r="J87" s="68"/>
      <c r="K87" s="109"/>
      <c r="O87" s="70"/>
      <c r="P87" s="71"/>
      <c r="Q87" s="71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>
        <v>1201</v>
      </c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</row>
    <row r="88" spans="1:83" ht="12.75" customHeight="1">
      <c r="A88" s="10"/>
      <c r="B88" s="79" t="s">
        <v>145</v>
      </c>
      <c r="C88" s="79" t="s">
        <v>83</v>
      </c>
      <c r="D88" s="79" t="s">
        <v>112</v>
      </c>
      <c r="E88" s="79" t="s">
        <v>64</v>
      </c>
      <c r="F88" s="79"/>
      <c r="G88" s="79" t="s">
        <v>152</v>
      </c>
      <c r="H88" s="113">
        <v>247</v>
      </c>
      <c r="I88" s="113">
        <v>182.47</v>
      </c>
      <c r="J88" s="48">
        <v>240</v>
      </c>
      <c r="K88" s="134">
        <v>320</v>
      </c>
      <c r="L88" s="115"/>
      <c r="M88" s="115"/>
      <c r="N88" s="115"/>
      <c r="O88" s="415">
        <v>240</v>
      </c>
      <c r="P88" s="11">
        <v>350</v>
      </c>
      <c r="Q88" s="11">
        <v>350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>
        <v>57180</v>
      </c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</row>
    <row r="89" spans="1:83" ht="12.75" customHeight="1">
      <c r="A89" s="10"/>
      <c r="B89" s="79" t="s">
        <v>145</v>
      </c>
      <c r="C89" s="79" t="s">
        <v>83</v>
      </c>
      <c r="D89" s="79" t="s">
        <v>112</v>
      </c>
      <c r="E89" s="79" t="s">
        <v>66</v>
      </c>
      <c r="F89" s="79"/>
      <c r="G89" s="79" t="s">
        <v>153</v>
      </c>
      <c r="H89" s="113">
        <v>1100.29</v>
      </c>
      <c r="I89" s="113">
        <v>4605.52</v>
      </c>
      <c r="J89" s="48">
        <v>3000</v>
      </c>
      <c r="K89" s="49">
        <v>3900</v>
      </c>
      <c r="L89" s="115"/>
      <c r="M89" s="115"/>
      <c r="N89" s="115"/>
      <c r="O89" s="415">
        <v>3000</v>
      </c>
      <c r="P89" s="11">
        <v>3000</v>
      </c>
      <c r="Q89" s="11">
        <v>3000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>
        <v>3800</v>
      </c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</row>
    <row r="90" spans="1:83" ht="12.75" customHeight="1">
      <c r="A90" s="10"/>
      <c r="B90" s="79" t="s">
        <v>145</v>
      </c>
      <c r="C90" s="79" t="s">
        <v>83</v>
      </c>
      <c r="D90" s="79" t="s">
        <v>112</v>
      </c>
      <c r="E90" s="79" t="s">
        <v>72</v>
      </c>
      <c r="F90" s="79"/>
      <c r="G90" s="79" t="s">
        <v>154</v>
      </c>
      <c r="H90" s="113">
        <v>0</v>
      </c>
      <c r="I90" s="113">
        <v>0</v>
      </c>
      <c r="J90" s="48"/>
      <c r="K90" s="49"/>
      <c r="L90" s="115"/>
      <c r="M90" s="115"/>
      <c r="N90" s="115"/>
      <c r="O90" s="16"/>
      <c r="P90" s="11"/>
      <c r="Q90" s="11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>
        <f>SUM(AI73:AI89)</f>
        <v>567684</v>
      </c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</row>
    <row r="91" spans="1:83" s="132" customFormat="1" ht="12.75" customHeight="1">
      <c r="A91" s="66"/>
      <c r="B91" s="10" t="s">
        <v>145</v>
      </c>
      <c r="C91" s="10" t="s">
        <v>83</v>
      </c>
      <c r="D91" s="10" t="s">
        <v>112</v>
      </c>
      <c r="E91" s="10" t="s">
        <v>75</v>
      </c>
      <c r="F91" s="10"/>
      <c r="G91" s="10" t="s">
        <v>155</v>
      </c>
      <c r="H91" s="50">
        <v>8415.97</v>
      </c>
      <c r="I91" s="50">
        <v>2125.35</v>
      </c>
      <c r="J91" s="48">
        <v>10000</v>
      </c>
      <c r="K91" s="49">
        <v>10000</v>
      </c>
      <c r="L91" s="130"/>
      <c r="M91" s="130"/>
      <c r="N91" s="130"/>
      <c r="O91" s="415">
        <v>5000</v>
      </c>
      <c r="P91" s="11">
        <v>3000</v>
      </c>
      <c r="Q91" s="11">
        <v>3000</v>
      </c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</row>
    <row r="92" spans="1:83" s="132" customFormat="1" ht="12.75" customHeight="1">
      <c r="A92" s="66"/>
      <c r="B92" s="101"/>
      <c r="C92" s="101"/>
      <c r="D92" s="101"/>
      <c r="E92" s="101"/>
      <c r="F92" s="101"/>
      <c r="G92" s="21" t="s">
        <v>156</v>
      </c>
      <c r="H92" s="23">
        <f>SUM(H88:H91)</f>
        <v>9763.259999999998</v>
      </c>
      <c r="I92" s="23">
        <f>SUM(I88:I91)</f>
        <v>6913.34</v>
      </c>
      <c r="J92" s="103">
        <v>13240</v>
      </c>
      <c r="K92" s="135">
        <f>SUM(K88:K91)</f>
        <v>14220</v>
      </c>
      <c r="L92" s="136"/>
      <c r="M92" s="136"/>
      <c r="N92" s="136"/>
      <c r="O92" s="111">
        <f>SUM(O87:O91)</f>
        <v>8240</v>
      </c>
      <c r="P92" s="111">
        <f>SUM(P88:P91)</f>
        <v>6350</v>
      </c>
      <c r="Q92" s="111">
        <f>SUM(Q88:Q91)</f>
        <v>6350</v>
      </c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</row>
    <row r="93" spans="1:83" ht="12.75" customHeight="1">
      <c r="A93" s="10" t="s">
        <v>50</v>
      </c>
      <c r="B93" s="65"/>
      <c r="C93" s="65"/>
      <c r="D93" s="65"/>
      <c r="E93" s="65"/>
      <c r="F93" s="65"/>
      <c r="G93" s="66" t="s">
        <v>157</v>
      </c>
      <c r="H93" s="67"/>
      <c r="I93" s="67"/>
      <c r="J93" s="68"/>
      <c r="K93" s="98"/>
      <c r="O93" s="70"/>
      <c r="P93" s="71"/>
      <c r="Q93" s="71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</row>
    <row r="94" spans="1:83" ht="12.75" customHeight="1">
      <c r="A94" s="10"/>
      <c r="B94" s="79" t="s">
        <v>145</v>
      </c>
      <c r="C94" s="79" t="s">
        <v>158</v>
      </c>
      <c r="D94" s="79" t="s">
        <v>112</v>
      </c>
      <c r="E94" s="79" t="s">
        <v>60</v>
      </c>
      <c r="F94" s="79"/>
      <c r="G94" s="79" t="s">
        <v>61</v>
      </c>
      <c r="H94" s="80"/>
      <c r="I94" s="80">
        <v>154</v>
      </c>
      <c r="J94" s="48">
        <v>525</v>
      </c>
      <c r="K94" s="129">
        <v>525</v>
      </c>
      <c r="O94" s="415">
        <v>525</v>
      </c>
      <c r="P94" s="11">
        <v>525</v>
      </c>
      <c r="Q94" s="11">
        <v>525</v>
      </c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</row>
    <row r="95" spans="1:83" ht="12.75" customHeight="1">
      <c r="A95" s="10" t="s">
        <v>50</v>
      </c>
      <c r="B95" s="10" t="s">
        <v>145</v>
      </c>
      <c r="C95" s="10" t="s">
        <v>158</v>
      </c>
      <c r="D95" s="10" t="s">
        <v>112</v>
      </c>
      <c r="E95" s="10" t="s">
        <v>64</v>
      </c>
      <c r="F95" s="10"/>
      <c r="G95" s="10" t="s">
        <v>159</v>
      </c>
      <c r="H95" s="50">
        <v>6185.12</v>
      </c>
      <c r="I95" s="50">
        <v>6250.52</v>
      </c>
      <c r="J95" s="48">
        <v>8000</v>
      </c>
      <c r="K95" s="99">
        <v>11880</v>
      </c>
      <c r="O95" s="415">
        <v>15000</v>
      </c>
      <c r="P95" s="11">
        <v>8000</v>
      </c>
      <c r="Q95" s="11">
        <v>8000</v>
      </c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</row>
    <row r="96" spans="1:17" ht="12.75" customHeight="1">
      <c r="A96" s="10" t="s">
        <v>50</v>
      </c>
      <c r="B96" s="79" t="s">
        <v>145</v>
      </c>
      <c r="C96" s="10" t="s">
        <v>158</v>
      </c>
      <c r="D96" s="10" t="s">
        <v>112</v>
      </c>
      <c r="E96" s="10" t="s">
        <v>66</v>
      </c>
      <c r="F96" s="10"/>
      <c r="G96" s="10" t="s">
        <v>160</v>
      </c>
      <c r="H96" s="50">
        <v>2565.31</v>
      </c>
      <c r="I96" s="50">
        <v>3116.23</v>
      </c>
      <c r="J96" s="48">
        <v>3000</v>
      </c>
      <c r="K96" s="99">
        <v>6900</v>
      </c>
      <c r="O96" s="415">
        <v>15000</v>
      </c>
      <c r="P96" s="11">
        <v>1500</v>
      </c>
      <c r="Q96" s="11">
        <v>1500</v>
      </c>
    </row>
    <row r="97" spans="1:76" ht="12.75" customHeight="1">
      <c r="A97" s="10"/>
      <c r="B97" s="10" t="s">
        <v>145</v>
      </c>
      <c r="C97" s="10" t="s">
        <v>158</v>
      </c>
      <c r="D97" s="10" t="s">
        <v>112</v>
      </c>
      <c r="E97" s="10" t="s">
        <v>72</v>
      </c>
      <c r="F97" s="89"/>
      <c r="G97" s="10" t="s">
        <v>161</v>
      </c>
      <c r="H97" s="50">
        <v>2047.64</v>
      </c>
      <c r="I97" s="50"/>
      <c r="J97" s="48">
        <v>0</v>
      </c>
      <c r="K97" s="100">
        <v>165</v>
      </c>
      <c r="O97" s="415">
        <v>0</v>
      </c>
      <c r="P97" s="11">
        <v>0</v>
      </c>
      <c r="Q97" s="11">
        <v>0</v>
      </c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ht="12.75" customHeight="1">
      <c r="A98" s="52"/>
      <c r="B98" s="89" t="s">
        <v>145</v>
      </c>
      <c r="C98" s="89" t="s">
        <v>158</v>
      </c>
      <c r="D98" s="89" t="s">
        <v>112</v>
      </c>
      <c r="E98" s="89" t="s">
        <v>75</v>
      </c>
      <c r="F98" s="89" t="s">
        <v>162</v>
      </c>
      <c r="G98" s="89" t="s">
        <v>163</v>
      </c>
      <c r="H98" s="90">
        <v>1300</v>
      </c>
      <c r="I98" s="90">
        <v>1540</v>
      </c>
      <c r="J98" s="48">
        <v>1500</v>
      </c>
      <c r="K98" s="137">
        <v>1500</v>
      </c>
      <c r="O98" s="415">
        <v>2000</v>
      </c>
      <c r="P98" s="11">
        <v>1500</v>
      </c>
      <c r="Q98" s="11">
        <v>1500</v>
      </c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</row>
    <row r="99" spans="1:76" ht="12.75" customHeight="1">
      <c r="A99" s="52"/>
      <c r="B99" s="138"/>
      <c r="C99" s="139"/>
      <c r="D99" s="139"/>
      <c r="E99" s="139"/>
      <c r="F99" s="139"/>
      <c r="G99" s="139" t="s">
        <v>164</v>
      </c>
      <c r="H99" s="140">
        <f>SUM(H94:H98)</f>
        <v>12098.07</v>
      </c>
      <c r="I99" s="140">
        <f>SUM(I94:I98)</f>
        <v>11060.75</v>
      </c>
      <c r="J99" s="103">
        <v>13025</v>
      </c>
      <c r="K99" s="141">
        <f>SUM(K94:K98)</f>
        <v>20970</v>
      </c>
      <c r="L99" s="61"/>
      <c r="M99" s="61"/>
      <c r="N99" s="61"/>
      <c r="O99" s="111">
        <f>SUM(O94:O98)</f>
        <v>32525</v>
      </c>
      <c r="P99" s="111">
        <f>SUM(P94:P98)</f>
        <v>11525</v>
      </c>
      <c r="Q99" s="111">
        <f>SUM(Q94:Q98)</f>
        <v>11525</v>
      </c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</row>
    <row r="100" spans="1:76" ht="12.75" customHeight="1">
      <c r="A100" s="52"/>
      <c r="B100" s="65"/>
      <c r="C100" s="65"/>
      <c r="D100" s="65"/>
      <c r="E100" s="65"/>
      <c r="F100" s="65"/>
      <c r="G100" s="66" t="s">
        <v>165</v>
      </c>
      <c r="H100" s="116"/>
      <c r="I100" s="116"/>
      <c r="J100" s="68"/>
      <c r="K100" s="98"/>
      <c r="O100" s="70"/>
      <c r="P100" s="71"/>
      <c r="Q100" s="71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</row>
    <row r="101" spans="1:76" ht="12.75" customHeight="1">
      <c r="A101" s="52"/>
      <c r="B101" s="79" t="s">
        <v>166</v>
      </c>
      <c r="C101" s="79" t="s">
        <v>53</v>
      </c>
      <c r="D101" s="79" t="s">
        <v>112</v>
      </c>
      <c r="E101" s="79" t="s">
        <v>75</v>
      </c>
      <c r="F101" s="79"/>
      <c r="G101" s="79" t="s">
        <v>167</v>
      </c>
      <c r="H101" s="142">
        <v>0</v>
      </c>
      <c r="I101" s="142">
        <v>0</v>
      </c>
      <c r="J101" s="48"/>
      <c r="K101" s="143"/>
      <c r="L101" s="115"/>
      <c r="M101" s="115"/>
      <c r="N101" s="115"/>
      <c r="O101" s="16"/>
      <c r="P101" s="19"/>
      <c r="Q101" s="19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</row>
    <row r="102" spans="1:76" ht="12.75" customHeight="1">
      <c r="A102" s="52"/>
      <c r="B102" s="79" t="s">
        <v>166</v>
      </c>
      <c r="C102" s="79" t="s">
        <v>53</v>
      </c>
      <c r="D102" s="79" t="s">
        <v>112</v>
      </c>
      <c r="E102" s="79" t="s">
        <v>78</v>
      </c>
      <c r="F102" s="79"/>
      <c r="G102" s="79" t="s">
        <v>168</v>
      </c>
      <c r="H102" s="142">
        <v>11601</v>
      </c>
      <c r="I102" s="142">
        <v>12589</v>
      </c>
      <c r="J102" s="48">
        <v>18300</v>
      </c>
      <c r="K102" s="144">
        <v>18300</v>
      </c>
      <c r="L102" s="115"/>
      <c r="M102" s="115"/>
      <c r="N102" s="115"/>
      <c r="O102" s="415">
        <v>18300</v>
      </c>
      <c r="P102" s="11">
        <v>18050</v>
      </c>
      <c r="Q102" s="11">
        <v>18050</v>
      </c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</row>
    <row r="103" spans="1:76" ht="12.75" customHeight="1">
      <c r="A103" s="52" t="s">
        <v>50</v>
      </c>
      <c r="B103" s="101"/>
      <c r="C103" s="101"/>
      <c r="D103" s="101"/>
      <c r="E103" s="101"/>
      <c r="F103" s="101"/>
      <c r="G103" s="21" t="s">
        <v>165</v>
      </c>
      <c r="H103" s="145">
        <v>11601</v>
      </c>
      <c r="I103" s="145">
        <v>12589</v>
      </c>
      <c r="J103" s="103">
        <v>18300</v>
      </c>
      <c r="K103" s="123">
        <v>18300</v>
      </c>
      <c r="L103" s="61"/>
      <c r="M103" s="61"/>
      <c r="N103" s="61"/>
      <c r="O103" s="111">
        <v>18300</v>
      </c>
      <c r="P103" s="111">
        <v>18050</v>
      </c>
      <c r="Q103" s="111">
        <v>18050</v>
      </c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</row>
    <row r="104" spans="1:76" ht="12.75" customHeight="1">
      <c r="A104" s="10" t="s">
        <v>50</v>
      </c>
      <c r="B104" s="125"/>
      <c r="C104" s="41"/>
      <c r="D104" s="41"/>
      <c r="E104" s="41"/>
      <c r="F104" s="41"/>
      <c r="G104" s="41" t="s">
        <v>169</v>
      </c>
      <c r="H104" s="146"/>
      <c r="I104" s="146"/>
      <c r="J104" s="68"/>
      <c r="K104" s="127"/>
      <c r="O104" s="70"/>
      <c r="P104" s="71"/>
      <c r="Q104" s="71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</row>
    <row r="105" spans="1:76" s="132" customFormat="1" ht="12.75" customHeight="1">
      <c r="A105" s="66"/>
      <c r="B105" s="10" t="s">
        <v>166</v>
      </c>
      <c r="C105" s="10" t="s">
        <v>83</v>
      </c>
      <c r="D105" s="10" t="s">
        <v>112</v>
      </c>
      <c r="E105" s="10" t="s">
        <v>60</v>
      </c>
      <c r="F105" s="10"/>
      <c r="G105" s="10" t="s">
        <v>61</v>
      </c>
      <c r="H105" s="50">
        <v>50.2</v>
      </c>
      <c r="I105" s="50">
        <v>89</v>
      </c>
      <c r="J105" s="48">
        <v>500</v>
      </c>
      <c r="K105" s="49">
        <v>500</v>
      </c>
      <c r="L105" s="130"/>
      <c r="M105" s="130"/>
      <c r="N105" s="130"/>
      <c r="O105" s="415">
        <v>500</v>
      </c>
      <c r="P105" s="11">
        <v>1457</v>
      </c>
      <c r="Q105" s="11">
        <v>1457</v>
      </c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</row>
    <row r="106" spans="1:17" ht="12.75" customHeight="1">
      <c r="A106" s="10"/>
      <c r="B106" s="79" t="s">
        <v>166</v>
      </c>
      <c r="C106" s="10" t="s">
        <v>83</v>
      </c>
      <c r="D106" s="10" t="s">
        <v>112</v>
      </c>
      <c r="E106" s="10" t="s">
        <v>64</v>
      </c>
      <c r="F106" s="10"/>
      <c r="G106" s="10" t="s">
        <v>170</v>
      </c>
      <c r="H106" s="50">
        <v>1473.44</v>
      </c>
      <c r="I106" s="50">
        <v>693</v>
      </c>
      <c r="J106" s="48">
        <v>1400</v>
      </c>
      <c r="K106" s="49">
        <v>1000</v>
      </c>
      <c r="O106" s="415">
        <v>1680</v>
      </c>
      <c r="P106" s="11">
        <v>1344</v>
      </c>
      <c r="Q106" s="11">
        <v>1344</v>
      </c>
    </row>
    <row r="107" spans="1:76" ht="12.75" customHeight="1">
      <c r="A107" s="10" t="s">
        <v>50</v>
      </c>
      <c r="B107" s="89" t="s">
        <v>166</v>
      </c>
      <c r="C107" s="89" t="s">
        <v>83</v>
      </c>
      <c r="D107" s="89" t="s">
        <v>112</v>
      </c>
      <c r="E107" s="89" t="s">
        <v>66</v>
      </c>
      <c r="F107" s="89"/>
      <c r="G107" s="89" t="s">
        <v>171</v>
      </c>
      <c r="H107" s="90">
        <v>1677.1</v>
      </c>
      <c r="I107" s="90">
        <v>4040.19</v>
      </c>
      <c r="J107" s="75">
        <v>1700</v>
      </c>
      <c r="K107" s="77">
        <v>1300</v>
      </c>
      <c r="O107" s="417">
        <v>2000</v>
      </c>
      <c r="P107" s="147">
        <v>1700</v>
      </c>
      <c r="Q107" s="147">
        <v>1700</v>
      </c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</row>
    <row r="108" spans="1:17" ht="12.75" customHeight="1">
      <c r="A108" s="52" t="s">
        <v>50</v>
      </c>
      <c r="B108" s="10" t="s">
        <v>166</v>
      </c>
      <c r="C108" s="10" t="s">
        <v>83</v>
      </c>
      <c r="D108" s="10" t="s">
        <v>112</v>
      </c>
      <c r="E108" s="10" t="s">
        <v>66</v>
      </c>
      <c r="F108" s="10"/>
      <c r="G108" s="10" t="s">
        <v>172</v>
      </c>
      <c r="H108" s="50">
        <v>3090.63</v>
      </c>
      <c r="I108" s="50">
        <v>2317.45</v>
      </c>
      <c r="J108" s="48">
        <v>7000</v>
      </c>
      <c r="K108" s="49">
        <v>8000</v>
      </c>
      <c r="L108" s="53"/>
      <c r="M108" s="53"/>
      <c r="N108" s="53"/>
      <c r="O108" s="415">
        <v>8500</v>
      </c>
      <c r="P108" s="11">
        <v>6000</v>
      </c>
      <c r="Q108" s="11">
        <v>6000</v>
      </c>
    </row>
    <row r="109" spans="1:17" ht="12.75" customHeight="1">
      <c r="A109" s="52"/>
      <c r="B109" s="10" t="s">
        <v>166</v>
      </c>
      <c r="C109" s="10" t="s">
        <v>83</v>
      </c>
      <c r="D109" s="10" t="s">
        <v>112</v>
      </c>
      <c r="E109" s="10" t="s">
        <v>72</v>
      </c>
      <c r="F109" s="10"/>
      <c r="G109" s="10" t="s">
        <v>73</v>
      </c>
      <c r="H109" s="50">
        <v>0</v>
      </c>
      <c r="I109" s="50">
        <v>0</v>
      </c>
      <c r="J109" s="48">
        <v>0</v>
      </c>
      <c r="K109" s="49">
        <v>0</v>
      </c>
      <c r="L109" s="53"/>
      <c r="M109" s="53"/>
      <c r="N109" s="53"/>
      <c r="O109" s="415">
        <v>0</v>
      </c>
      <c r="P109" s="11">
        <v>0</v>
      </c>
      <c r="Q109" s="11">
        <v>0</v>
      </c>
    </row>
    <row r="110" spans="1:17" ht="12.75" customHeight="1">
      <c r="A110" s="52"/>
      <c r="B110" s="10" t="s">
        <v>166</v>
      </c>
      <c r="C110" s="10" t="s">
        <v>83</v>
      </c>
      <c r="D110" s="10" t="s">
        <v>112</v>
      </c>
      <c r="E110" s="10" t="s">
        <v>75</v>
      </c>
      <c r="F110" s="10" t="s">
        <v>133</v>
      </c>
      <c r="G110" s="10" t="s">
        <v>173</v>
      </c>
      <c r="H110" s="50">
        <v>0</v>
      </c>
      <c r="I110" s="50">
        <v>0</v>
      </c>
      <c r="J110" s="48">
        <v>100</v>
      </c>
      <c r="K110" s="49">
        <v>0</v>
      </c>
      <c r="L110" s="53"/>
      <c r="M110" s="53"/>
      <c r="N110" s="53"/>
      <c r="O110" s="415">
        <v>100</v>
      </c>
      <c r="P110" s="11">
        <v>100</v>
      </c>
      <c r="Q110" s="11">
        <v>100</v>
      </c>
    </row>
    <row r="111" spans="1:17" ht="12.75" customHeight="1">
      <c r="A111" s="52"/>
      <c r="B111" s="10" t="s">
        <v>166</v>
      </c>
      <c r="C111" s="10" t="s">
        <v>83</v>
      </c>
      <c r="D111" s="10" t="s">
        <v>112</v>
      </c>
      <c r="E111" s="10" t="s">
        <v>75</v>
      </c>
      <c r="F111" s="10" t="s">
        <v>106</v>
      </c>
      <c r="G111" s="10" t="s">
        <v>174</v>
      </c>
      <c r="H111" s="50">
        <v>900</v>
      </c>
      <c r="I111" s="50">
        <v>900</v>
      </c>
      <c r="J111" s="48">
        <v>900</v>
      </c>
      <c r="K111" s="49">
        <v>900</v>
      </c>
      <c r="L111" s="53"/>
      <c r="M111" s="53"/>
      <c r="N111" s="53"/>
      <c r="O111" s="415">
        <v>900</v>
      </c>
      <c r="P111" s="11">
        <v>900</v>
      </c>
      <c r="Q111" s="11">
        <v>900</v>
      </c>
    </row>
    <row r="112" spans="1:22" ht="12.75" customHeight="1">
      <c r="A112" s="52" t="s">
        <v>50</v>
      </c>
      <c r="B112" s="10" t="s">
        <v>166</v>
      </c>
      <c r="C112" s="10" t="s">
        <v>83</v>
      </c>
      <c r="D112" s="10" t="s">
        <v>112</v>
      </c>
      <c r="E112" s="10" t="s">
        <v>75</v>
      </c>
      <c r="F112" s="10" t="s">
        <v>104</v>
      </c>
      <c r="G112" s="10" t="s">
        <v>105</v>
      </c>
      <c r="H112" s="50">
        <v>1785.5</v>
      </c>
      <c r="I112" s="50">
        <v>2586</v>
      </c>
      <c r="J112" s="48">
        <v>3420</v>
      </c>
      <c r="K112" s="49">
        <v>1500</v>
      </c>
      <c r="L112" s="53"/>
      <c r="M112" s="53"/>
      <c r="N112" s="53"/>
      <c r="O112" s="415">
        <v>3420</v>
      </c>
      <c r="P112" s="11">
        <v>3420</v>
      </c>
      <c r="Q112" s="11">
        <v>3420</v>
      </c>
      <c r="R112" s="3"/>
      <c r="S112" s="3"/>
      <c r="T112" s="3"/>
      <c r="U112" s="45"/>
      <c r="V112" s="45"/>
    </row>
    <row r="113" spans="1:26" s="132" customFormat="1" ht="12.75" customHeight="1">
      <c r="A113" s="148"/>
      <c r="B113" s="10" t="s">
        <v>166</v>
      </c>
      <c r="C113" s="10" t="s">
        <v>83</v>
      </c>
      <c r="D113" s="10" t="s">
        <v>112</v>
      </c>
      <c r="E113" s="10" t="s">
        <v>78</v>
      </c>
      <c r="F113" s="10" t="s">
        <v>74</v>
      </c>
      <c r="G113" s="10" t="s">
        <v>175</v>
      </c>
      <c r="H113" s="50">
        <v>0</v>
      </c>
      <c r="I113" s="50">
        <v>0</v>
      </c>
      <c r="J113" s="149">
        <v>80</v>
      </c>
      <c r="K113" s="150">
        <v>80</v>
      </c>
      <c r="L113" s="151"/>
      <c r="M113" s="151"/>
      <c r="N113" s="151"/>
      <c r="O113" s="420">
        <v>80</v>
      </c>
      <c r="P113" s="152">
        <v>80</v>
      </c>
      <c r="Q113" s="152">
        <v>80</v>
      </c>
      <c r="R113" s="130"/>
      <c r="S113" s="130"/>
      <c r="T113" s="130"/>
      <c r="U113" s="131"/>
      <c r="V113" s="131"/>
      <c r="W113" s="153"/>
      <c r="X113" s="153"/>
      <c r="Y113" s="153"/>
      <c r="Z113" s="153"/>
    </row>
    <row r="114" spans="1:22" ht="12.75" customHeight="1">
      <c r="A114" s="10" t="s">
        <v>50</v>
      </c>
      <c r="B114" s="56"/>
      <c r="C114" s="57"/>
      <c r="D114" s="57"/>
      <c r="E114" s="57"/>
      <c r="F114" s="57"/>
      <c r="G114" s="57" t="s">
        <v>176</v>
      </c>
      <c r="H114" s="58">
        <f>SUM(H105:H113)</f>
        <v>8976.869999999999</v>
      </c>
      <c r="I114" s="58">
        <f>SUM(I105:I113)</f>
        <v>10625.64</v>
      </c>
      <c r="J114" s="154">
        <v>15100</v>
      </c>
      <c r="K114" s="58">
        <f>SUM(K105:K113)</f>
        <v>13280</v>
      </c>
      <c r="L114" s="61"/>
      <c r="M114" s="61"/>
      <c r="N114" s="61"/>
      <c r="O114" s="155">
        <f>SUM(O105:O113)</f>
        <v>17180</v>
      </c>
      <c r="P114" s="155">
        <f>SUM(P105:P113)</f>
        <v>15001</v>
      </c>
      <c r="Q114" s="155">
        <f>SUM(Q105:Q113)</f>
        <v>15001</v>
      </c>
      <c r="R114" s="3"/>
      <c r="S114" s="3"/>
      <c r="T114" s="3"/>
      <c r="U114" s="45"/>
      <c r="V114" s="45"/>
    </row>
    <row r="115" spans="1:22" ht="12.75" customHeight="1">
      <c r="A115" s="10" t="s">
        <v>50</v>
      </c>
      <c r="B115" s="65"/>
      <c r="C115" s="65"/>
      <c r="D115" s="65"/>
      <c r="E115" s="65"/>
      <c r="F115" s="65"/>
      <c r="G115" s="66" t="s">
        <v>177</v>
      </c>
      <c r="H115" s="116"/>
      <c r="I115" s="116"/>
      <c r="J115" s="68"/>
      <c r="K115" s="98"/>
      <c r="O115" s="70"/>
      <c r="P115" s="71"/>
      <c r="Q115" s="71"/>
      <c r="R115" s="3"/>
      <c r="S115" s="3"/>
      <c r="T115" s="3"/>
      <c r="U115" s="45"/>
      <c r="V115" s="45"/>
    </row>
    <row r="116" spans="1:22" ht="20.25" customHeight="1">
      <c r="A116" s="10" t="s">
        <v>50</v>
      </c>
      <c r="B116" s="112" t="s">
        <v>166</v>
      </c>
      <c r="C116" s="79" t="s">
        <v>95</v>
      </c>
      <c r="D116" s="79" t="s">
        <v>112</v>
      </c>
      <c r="E116" s="79" t="s">
        <v>72</v>
      </c>
      <c r="F116" s="79"/>
      <c r="G116" s="79" t="s">
        <v>178</v>
      </c>
      <c r="H116" s="80">
        <v>334.8</v>
      </c>
      <c r="I116" s="80">
        <v>0</v>
      </c>
      <c r="J116" s="48">
        <v>0</v>
      </c>
      <c r="K116" s="367">
        <v>0</v>
      </c>
      <c r="L116" s="115"/>
      <c r="M116" s="115"/>
      <c r="N116" s="115"/>
      <c r="O116" s="415">
        <v>0</v>
      </c>
      <c r="P116" s="19">
        <v>0</v>
      </c>
      <c r="Q116" s="19">
        <v>0</v>
      </c>
      <c r="R116" s="3"/>
      <c r="S116" s="3"/>
      <c r="T116" s="3"/>
      <c r="U116" s="45"/>
      <c r="V116" s="45"/>
    </row>
    <row r="117" spans="1:22" ht="12.75" customHeight="1">
      <c r="A117" s="10"/>
      <c r="B117" s="156"/>
      <c r="C117" s="157"/>
      <c r="D117" s="157"/>
      <c r="E117" s="157"/>
      <c r="F117" s="157"/>
      <c r="G117" s="157" t="s">
        <v>179</v>
      </c>
      <c r="H117" s="23">
        <v>348.8</v>
      </c>
      <c r="I117" s="23">
        <v>0</v>
      </c>
      <c r="J117" s="103">
        <v>0</v>
      </c>
      <c r="K117" s="102">
        <f>SUM(K116)</f>
        <v>0</v>
      </c>
      <c r="L117" s="158"/>
      <c r="M117" s="158"/>
      <c r="N117" s="158"/>
      <c r="O117" s="111">
        <v>0</v>
      </c>
      <c r="P117" s="103">
        <v>0</v>
      </c>
      <c r="Q117" s="103">
        <v>0</v>
      </c>
      <c r="R117" s="3"/>
      <c r="S117" s="3"/>
      <c r="T117" s="3"/>
      <c r="U117" s="45"/>
      <c r="V117" s="45"/>
    </row>
    <row r="118" spans="1:22" ht="12.75" customHeight="1">
      <c r="A118" s="10" t="s">
        <v>50</v>
      </c>
      <c r="B118" s="65"/>
      <c r="C118" s="66"/>
      <c r="D118" s="66"/>
      <c r="E118" s="66"/>
      <c r="F118" s="66"/>
      <c r="G118" s="66" t="s">
        <v>180</v>
      </c>
      <c r="H118" s="159"/>
      <c r="I118" s="159"/>
      <c r="J118" s="68"/>
      <c r="K118" s="98"/>
      <c r="O118" s="70"/>
      <c r="P118" s="71"/>
      <c r="Q118" s="71"/>
      <c r="R118" s="3"/>
      <c r="S118" s="3"/>
      <c r="T118" s="3"/>
      <c r="U118" s="45"/>
      <c r="V118" s="45"/>
    </row>
    <row r="119" spans="2:17" ht="12.75" customHeight="1">
      <c r="B119" s="112" t="s">
        <v>166</v>
      </c>
      <c r="C119" s="10" t="s">
        <v>158</v>
      </c>
      <c r="D119" s="10" t="s">
        <v>112</v>
      </c>
      <c r="E119" s="10" t="s">
        <v>64</v>
      </c>
      <c r="F119" s="10"/>
      <c r="G119" s="10" t="s">
        <v>170</v>
      </c>
      <c r="H119" s="50">
        <v>634.11</v>
      </c>
      <c r="I119" s="50">
        <v>2141.13</v>
      </c>
      <c r="J119" s="48">
        <v>1700</v>
      </c>
      <c r="K119" s="99">
        <v>2300</v>
      </c>
      <c r="O119" s="415">
        <v>1700</v>
      </c>
      <c r="P119" s="11">
        <v>1700</v>
      </c>
      <c r="Q119" s="11">
        <v>1700</v>
      </c>
    </row>
    <row r="120" spans="2:17" ht="12.75" customHeight="1">
      <c r="B120" s="10" t="s">
        <v>166</v>
      </c>
      <c r="C120" s="10" t="s">
        <v>158</v>
      </c>
      <c r="D120" s="10" t="s">
        <v>112</v>
      </c>
      <c r="E120" s="10" t="s">
        <v>66</v>
      </c>
      <c r="F120" s="10"/>
      <c r="G120" s="10" t="s">
        <v>181</v>
      </c>
      <c r="H120" s="50">
        <v>12.85</v>
      </c>
      <c r="I120" s="50">
        <v>1365.36</v>
      </c>
      <c r="J120" s="48">
        <v>0</v>
      </c>
      <c r="K120" s="99">
        <v>1365</v>
      </c>
      <c r="O120" s="415">
        <v>0</v>
      </c>
      <c r="P120" s="11">
        <v>0</v>
      </c>
      <c r="Q120" s="11">
        <v>0</v>
      </c>
    </row>
    <row r="121" spans="2:17" ht="12.75" customHeight="1">
      <c r="B121" s="10" t="s">
        <v>166</v>
      </c>
      <c r="C121" s="10" t="s">
        <v>158</v>
      </c>
      <c r="D121" s="10" t="s">
        <v>112</v>
      </c>
      <c r="E121" s="10" t="s">
        <v>72</v>
      </c>
      <c r="F121" s="10"/>
      <c r="G121" s="10" t="s">
        <v>342</v>
      </c>
      <c r="H121" s="50">
        <v>11149.21</v>
      </c>
      <c r="I121" s="50">
        <v>0</v>
      </c>
      <c r="J121" s="48">
        <v>20000</v>
      </c>
      <c r="K121" s="100">
        <v>0</v>
      </c>
      <c r="O121" s="415">
        <v>12000</v>
      </c>
      <c r="P121" s="11">
        <v>2000</v>
      </c>
      <c r="Q121" s="11">
        <v>2000</v>
      </c>
    </row>
    <row r="122" spans="2:17" ht="12.75" customHeight="1">
      <c r="B122" s="10" t="s">
        <v>166</v>
      </c>
      <c r="C122" s="10" t="s">
        <v>158</v>
      </c>
      <c r="D122" s="10" t="s">
        <v>112</v>
      </c>
      <c r="E122" s="10" t="s">
        <v>75</v>
      </c>
      <c r="F122" s="10"/>
      <c r="G122" s="10" t="s">
        <v>182</v>
      </c>
      <c r="H122" s="50">
        <v>187.8</v>
      </c>
      <c r="I122" s="50">
        <v>187.8</v>
      </c>
      <c r="J122" s="48"/>
      <c r="K122" s="100"/>
      <c r="O122" s="16"/>
      <c r="P122" s="11"/>
      <c r="Q122" s="11"/>
    </row>
    <row r="123" spans="1:17" ht="11.25" customHeight="1">
      <c r="A123" s="160" t="s">
        <v>183</v>
      </c>
      <c r="B123" s="101"/>
      <c r="C123" s="21"/>
      <c r="D123" s="21"/>
      <c r="E123" s="21"/>
      <c r="F123" s="21"/>
      <c r="G123" s="21" t="s">
        <v>180</v>
      </c>
      <c r="H123" s="102">
        <f>SUM(H119:H122)</f>
        <v>11983.969999999998</v>
      </c>
      <c r="I123" s="102">
        <f>SUM(I119:I122)</f>
        <v>3694.29</v>
      </c>
      <c r="J123" s="103">
        <v>21700</v>
      </c>
      <c r="K123" s="102">
        <f>SUM(K119:K121)</f>
        <v>3665</v>
      </c>
      <c r="L123" s="61"/>
      <c r="M123" s="61"/>
      <c r="N123" s="61"/>
      <c r="O123" s="111">
        <f>SUM(O119:O121)</f>
        <v>13700</v>
      </c>
      <c r="P123" s="111">
        <f>SUM(P119:P121)</f>
        <v>3700</v>
      </c>
      <c r="Q123" s="111">
        <f>SUM(Q119:Q121)</f>
        <v>3700</v>
      </c>
    </row>
    <row r="124" spans="1:17" ht="12.75" customHeight="1">
      <c r="A124" s="92"/>
      <c r="B124" s="66"/>
      <c r="C124" s="65"/>
      <c r="D124" s="65"/>
      <c r="E124" s="65"/>
      <c r="F124" s="65"/>
      <c r="G124" s="66" t="s">
        <v>184</v>
      </c>
      <c r="H124" s="116"/>
      <c r="I124" s="116"/>
      <c r="J124" s="68"/>
      <c r="K124" s="98"/>
      <c r="O124" s="70"/>
      <c r="P124" s="71"/>
      <c r="Q124" s="71"/>
    </row>
    <row r="125" spans="1:17" ht="12.75" customHeight="1">
      <c r="A125" s="10" t="s">
        <v>50</v>
      </c>
      <c r="B125" s="10" t="s">
        <v>185</v>
      </c>
      <c r="C125" s="10" t="s">
        <v>53</v>
      </c>
      <c r="D125" s="10" t="s">
        <v>53</v>
      </c>
      <c r="E125" s="10" t="s">
        <v>72</v>
      </c>
      <c r="F125" s="10" t="s">
        <v>74</v>
      </c>
      <c r="G125" s="10" t="s">
        <v>186</v>
      </c>
      <c r="H125" s="50">
        <v>0</v>
      </c>
      <c r="I125" s="50">
        <v>0</v>
      </c>
      <c r="J125" s="48">
        <v>0</v>
      </c>
      <c r="K125" s="161"/>
      <c r="O125" s="415">
        <v>0</v>
      </c>
      <c r="P125" s="11">
        <v>0</v>
      </c>
      <c r="Q125" s="11">
        <v>0</v>
      </c>
    </row>
    <row r="126" spans="1:17" ht="12.75" customHeight="1">
      <c r="A126" s="10" t="s">
        <v>50</v>
      </c>
      <c r="B126" s="10" t="s">
        <v>185</v>
      </c>
      <c r="C126" s="79" t="s">
        <v>53</v>
      </c>
      <c r="D126" s="79" t="s">
        <v>53</v>
      </c>
      <c r="E126" s="79" t="s">
        <v>75</v>
      </c>
      <c r="F126" s="79" t="s">
        <v>187</v>
      </c>
      <c r="G126" s="79" t="s">
        <v>188</v>
      </c>
      <c r="H126" s="80">
        <v>422.43</v>
      </c>
      <c r="I126" s="80">
        <v>0</v>
      </c>
      <c r="J126" s="48">
        <v>630</v>
      </c>
      <c r="K126" s="114">
        <v>362.04</v>
      </c>
      <c r="O126" s="415">
        <v>630</v>
      </c>
      <c r="P126" s="11">
        <v>630</v>
      </c>
      <c r="Q126" s="11">
        <v>630</v>
      </c>
    </row>
    <row r="127" spans="1:17" ht="12.75" customHeight="1">
      <c r="A127" s="10"/>
      <c r="B127" s="10" t="s">
        <v>185</v>
      </c>
      <c r="C127" s="73" t="s">
        <v>53</v>
      </c>
      <c r="D127" s="73" t="s">
        <v>53</v>
      </c>
      <c r="E127" s="73" t="s">
        <v>78</v>
      </c>
      <c r="F127" s="73" t="s">
        <v>79</v>
      </c>
      <c r="G127" s="73" t="s">
        <v>331</v>
      </c>
      <c r="H127" s="74">
        <v>2336.4</v>
      </c>
      <c r="I127" s="74">
        <v>3168.8</v>
      </c>
      <c r="J127" s="48"/>
      <c r="K127" s="162">
        <v>3128</v>
      </c>
      <c r="O127" s="16"/>
      <c r="P127" s="11"/>
      <c r="Q127" s="11"/>
    </row>
    <row r="128" spans="1:17" ht="12.75" customHeight="1">
      <c r="A128" s="10" t="s">
        <v>50</v>
      </c>
      <c r="B128" s="101"/>
      <c r="C128" s="138"/>
      <c r="D128" s="138"/>
      <c r="E128" s="138"/>
      <c r="F128" s="138"/>
      <c r="G128" s="139" t="s">
        <v>189</v>
      </c>
      <c r="H128" s="163">
        <f>SUM(H125:H127)</f>
        <v>2758.83</v>
      </c>
      <c r="I128" s="163">
        <f>SUM(I125:I127)</f>
        <v>3168.8</v>
      </c>
      <c r="J128" s="103">
        <v>630</v>
      </c>
      <c r="K128" s="140">
        <f>SUM(K126:K127)</f>
        <v>3490.04</v>
      </c>
      <c r="L128" s="61"/>
      <c r="M128" s="61"/>
      <c r="N128" s="61"/>
      <c r="O128" s="111">
        <f>SUM(O125:O126)</f>
        <v>630</v>
      </c>
      <c r="P128" s="111">
        <f>SUM(P125:P126)</f>
        <v>630</v>
      </c>
      <c r="Q128" s="111">
        <f>SUM(Q125:Q126)</f>
        <v>630</v>
      </c>
    </row>
    <row r="129" spans="1:17" ht="12.75" customHeight="1">
      <c r="A129" s="10" t="s">
        <v>50</v>
      </c>
      <c r="B129" s="164"/>
      <c r="C129" s="165"/>
      <c r="D129" s="165"/>
      <c r="E129" s="165"/>
      <c r="F129" s="165"/>
      <c r="G129" s="165" t="s">
        <v>190</v>
      </c>
      <c r="H129" s="166"/>
      <c r="I129" s="166"/>
      <c r="J129" s="68"/>
      <c r="K129" s="167"/>
      <c r="O129" s="70"/>
      <c r="P129" s="71"/>
      <c r="Q129" s="71"/>
    </row>
    <row r="130" spans="1:17" ht="12.75" customHeight="1">
      <c r="A130" s="52"/>
      <c r="B130" s="168" t="s">
        <v>185</v>
      </c>
      <c r="C130" s="169" t="s">
        <v>53</v>
      </c>
      <c r="D130" s="169" t="s">
        <v>83</v>
      </c>
      <c r="E130" s="169" t="s">
        <v>60</v>
      </c>
      <c r="F130" s="169"/>
      <c r="G130" s="169" t="s">
        <v>191</v>
      </c>
      <c r="H130" s="170">
        <v>307.53</v>
      </c>
      <c r="I130" s="170">
        <v>0</v>
      </c>
      <c r="J130" s="48"/>
      <c r="K130" s="171"/>
      <c r="L130" s="115"/>
      <c r="M130" s="115"/>
      <c r="N130" s="115"/>
      <c r="O130" s="16"/>
      <c r="P130" s="19"/>
      <c r="Q130" s="19"/>
    </row>
    <row r="131" spans="1:17" ht="12.75" customHeight="1">
      <c r="A131" s="52" t="s">
        <v>50</v>
      </c>
      <c r="B131" s="10" t="s">
        <v>185</v>
      </c>
      <c r="C131" s="119" t="s">
        <v>53</v>
      </c>
      <c r="D131" s="119" t="s">
        <v>83</v>
      </c>
      <c r="E131" s="119" t="s">
        <v>75</v>
      </c>
      <c r="F131" s="119"/>
      <c r="G131" s="119" t="s">
        <v>192</v>
      </c>
      <c r="H131" s="120">
        <v>6310.07</v>
      </c>
      <c r="I131" s="120">
        <v>1443.2</v>
      </c>
      <c r="J131" s="48">
        <v>1201</v>
      </c>
      <c r="K131" s="172">
        <v>940.49</v>
      </c>
      <c r="O131" s="415">
        <v>1201</v>
      </c>
      <c r="P131" s="11">
        <v>700</v>
      </c>
      <c r="Q131" s="11">
        <v>700</v>
      </c>
    </row>
    <row r="132" spans="1:17" ht="12.75" customHeight="1">
      <c r="A132" s="52" t="s">
        <v>50</v>
      </c>
      <c r="B132" s="173" t="s">
        <v>185</v>
      </c>
      <c r="C132" s="119" t="s">
        <v>53</v>
      </c>
      <c r="D132" s="119" t="s">
        <v>83</v>
      </c>
      <c r="E132" s="119" t="s">
        <v>78</v>
      </c>
      <c r="F132" s="119" t="s">
        <v>74</v>
      </c>
      <c r="G132" s="119" t="s">
        <v>193</v>
      </c>
      <c r="H132" s="120">
        <v>823.2</v>
      </c>
      <c r="I132" s="120">
        <v>15075.6</v>
      </c>
      <c r="J132" s="48">
        <v>0</v>
      </c>
      <c r="K132" s="175">
        <v>14635</v>
      </c>
      <c r="O132" s="415">
        <v>0</v>
      </c>
      <c r="P132" s="11">
        <v>180</v>
      </c>
      <c r="Q132" s="11">
        <v>180</v>
      </c>
    </row>
    <row r="133" spans="1:18" ht="12.75" customHeight="1">
      <c r="A133" s="52" t="s">
        <v>50</v>
      </c>
      <c r="B133" s="176"/>
      <c r="C133" s="176"/>
      <c r="D133" s="176"/>
      <c r="E133" s="176"/>
      <c r="F133" s="176"/>
      <c r="G133" s="176" t="s">
        <v>194</v>
      </c>
      <c r="H133" s="177">
        <f>SUM(H130:H132)</f>
        <v>7440.799999999999</v>
      </c>
      <c r="I133" s="177">
        <f>SUM(I130:I132)</f>
        <v>16518.8</v>
      </c>
      <c r="J133" s="178">
        <v>1201</v>
      </c>
      <c r="K133" s="177">
        <f>SUM(K131:K132)</f>
        <v>15575.49</v>
      </c>
      <c r="L133" s="61"/>
      <c r="M133" s="61"/>
      <c r="N133" s="61"/>
      <c r="O133" s="179">
        <f>SUM(O131:O132)</f>
        <v>1201</v>
      </c>
      <c r="P133" s="178">
        <f>SUM(P131:P132)</f>
        <v>880</v>
      </c>
      <c r="Q133" s="178">
        <f>SUM(Q131:Q132)</f>
        <v>880</v>
      </c>
      <c r="R133" s="15"/>
    </row>
    <row r="134" spans="1:17" ht="12.75" customHeight="1">
      <c r="A134" s="52" t="s">
        <v>50</v>
      </c>
      <c r="B134" s="180"/>
      <c r="C134" s="181"/>
      <c r="D134" s="181"/>
      <c r="E134" s="181"/>
      <c r="F134" s="181"/>
      <c r="G134" s="182" t="s">
        <v>195</v>
      </c>
      <c r="H134" s="181"/>
      <c r="I134" s="181"/>
      <c r="J134" s="68"/>
      <c r="K134" s="183"/>
      <c r="L134" s="184"/>
      <c r="M134" s="184"/>
      <c r="N134" s="184"/>
      <c r="O134" s="70"/>
      <c r="P134" s="71"/>
      <c r="Q134" s="71"/>
    </row>
    <row r="135" spans="1:17" ht="12.75" customHeight="1">
      <c r="A135" s="52" t="s">
        <v>50</v>
      </c>
      <c r="B135" s="185" t="s">
        <v>196</v>
      </c>
      <c r="C135" s="186">
        <v>2</v>
      </c>
      <c r="D135" s="186">
        <v>0</v>
      </c>
      <c r="E135" s="186">
        <v>610</v>
      </c>
      <c r="F135" s="186"/>
      <c r="G135" s="187" t="s">
        <v>197</v>
      </c>
      <c r="H135" s="188">
        <v>23821.51</v>
      </c>
      <c r="I135" s="188">
        <v>28027.66</v>
      </c>
      <c r="J135" s="48">
        <v>38760</v>
      </c>
      <c r="K135" s="189">
        <v>22300</v>
      </c>
      <c r="L135" s="53"/>
      <c r="M135" s="53"/>
      <c r="N135" s="53"/>
      <c r="O135" s="415">
        <v>37576</v>
      </c>
      <c r="P135" s="11">
        <v>37576</v>
      </c>
      <c r="Q135" s="11">
        <v>37576</v>
      </c>
    </row>
    <row r="136" spans="1:17" ht="12.75" customHeight="1">
      <c r="A136" s="52" t="s">
        <v>50</v>
      </c>
      <c r="B136" s="186">
        <v>10</v>
      </c>
      <c r="C136" s="186">
        <v>2</v>
      </c>
      <c r="D136" s="186">
        <v>0</v>
      </c>
      <c r="E136" s="186">
        <v>620</v>
      </c>
      <c r="F136" s="186"/>
      <c r="G136" s="187" t="s">
        <v>61</v>
      </c>
      <c r="H136" s="188">
        <v>8105.2</v>
      </c>
      <c r="I136" s="188">
        <v>9535.28</v>
      </c>
      <c r="J136" s="190">
        <v>13546</v>
      </c>
      <c r="K136" s="191">
        <v>8200</v>
      </c>
      <c r="L136" s="192"/>
      <c r="M136" s="192"/>
      <c r="N136" s="192"/>
      <c r="O136" s="418">
        <v>13504</v>
      </c>
      <c r="P136" s="193">
        <v>13504</v>
      </c>
      <c r="Q136" s="193">
        <v>13504</v>
      </c>
    </row>
    <row r="137" spans="2:17" ht="12.75" customHeight="1">
      <c r="B137" s="119" t="s">
        <v>196</v>
      </c>
      <c r="C137" s="119" t="s">
        <v>83</v>
      </c>
      <c r="D137" s="119" t="s">
        <v>112</v>
      </c>
      <c r="E137" s="119" t="s">
        <v>66</v>
      </c>
      <c r="F137" s="119"/>
      <c r="G137" s="119" t="s">
        <v>326</v>
      </c>
      <c r="H137" s="120">
        <v>1658.77</v>
      </c>
      <c r="I137" s="120">
        <v>105.44</v>
      </c>
      <c r="J137" s="48">
        <v>100</v>
      </c>
      <c r="K137" s="194">
        <v>100</v>
      </c>
      <c r="L137" s="192"/>
      <c r="M137" s="192"/>
      <c r="N137" s="192"/>
      <c r="O137" s="415">
        <v>100</v>
      </c>
      <c r="P137" s="11">
        <v>100</v>
      </c>
      <c r="Q137" s="11">
        <v>100</v>
      </c>
    </row>
    <row r="138" spans="2:17" ht="12.75" customHeight="1">
      <c r="B138" s="119" t="s">
        <v>196</v>
      </c>
      <c r="C138" s="119" t="s">
        <v>83</v>
      </c>
      <c r="D138" s="119" t="s">
        <v>112</v>
      </c>
      <c r="E138" s="119" t="s">
        <v>75</v>
      </c>
      <c r="F138" s="119"/>
      <c r="G138" s="119" t="s">
        <v>198</v>
      </c>
      <c r="H138" s="120">
        <v>2877.45</v>
      </c>
      <c r="I138" s="120">
        <v>2732.16</v>
      </c>
      <c r="J138" s="48">
        <v>2752</v>
      </c>
      <c r="K138" s="194">
        <v>2200</v>
      </c>
      <c r="L138" s="192"/>
      <c r="M138" s="192"/>
      <c r="N138" s="192"/>
      <c r="O138" s="415">
        <v>3341</v>
      </c>
      <c r="P138" s="11">
        <v>3400</v>
      </c>
      <c r="Q138" s="11">
        <v>3400</v>
      </c>
    </row>
    <row r="139" spans="2:17" ht="12.75" customHeight="1">
      <c r="B139" s="119" t="s">
        <v>196</v>
      </c>
      <c r="C139" s="119" t="s">
        <v>83</v>
      </c>
      <c r="D139" s="119" t="s">
        <v>112</v>
      </c>
      <c r="E139" s="119" t="s">
        <v>78</v>
      </c>
      <c r="F139" s="119"/>
      <c r="G139" s="119" t="s">
        <v>199</v>
      </c>
      <c r="H139" s="120">
        <v>527.21</v>
      </c>
      <c r="I139" s="120">
        <v>0</v>
      </c>
      <c r="J139" s="48">
        <v>0</v>
      </c>
      <c r="K139" s="366">
        <v>175.12</v>
      </c>
      <c r="L139" s="192"/>
      <c r="M139" s="192"/>
      <c r="N139" s="192"/>
      <c r="O139" s="415">
        <v>0</v>
      </c>
      <c r="P139" s="11">
        <v>0</v>
      </c>
      <c r="Q139" s="11">
        <v>0</v>
      </c>
    </row>
    <row r="140" spans="2:17" ht="12.75" customHeight="1">
      <c r="B140" s="121"/>
      <c r="C140" s="121"/>
      <c r="D140" s="121"/>
      <c r="E140" s="121"/>
      <c r="F140" s="121"/>
      <c r="G140" s="122" t="s">
        <v>200</v>
      </c>
      <c r="H140" s="22">
        <f>SUM(H135:H139)</f>
        <v>36990.13999999999</v>
      </c>
      <c r="I140" s="22">
        <f>SUM(I135:I139)</f>
        <v>40400.54000000001</v>
      </c>
      <c r="J140" s="103">
        <f>SUM(J135:J139)</f>
        <v>55158</v>
      </c>
      <c r="K140" s="22">
        <f>SUM(K135:K139)</f>
        <v>32975.12</v>
      </c>
      <c r="L140" s="195"/>
      <c r="M140" s="195"/>
      <c r="N140" s="195"/>
      <c r="O140" s="111">
        <f>SUM(O135:O139)</f>
        <v>54521</v>
      </c>
      <c r="P140" s="111">
        <f>SUM(P135:P139)</f>
        <v>54580</v>
      </c>
      <c r="Q140" s="111">
        <f>SUM(Q135:Q139)</f>
        <v>54580</v>
      </c>
    </row>
    <row r="141" spans="2:17" ht="12.75" customHeight="1">
      <c r="B141" s="196"/>
      <c r="C141" s="196"/>
      <c r="D141" s="196"/>
      <c r="E141" s="196"/>
      <c r="F141" s="196"/>
      <c r="G141" s="196" t="s">
        <v>201</v>
      </c>
      <c r="H141" s="197"/>
      <c r="I141" s="197"/>
      <c r="J141" s="68"/>
      <c r="K141" s="198"/>
      <c r="L141" s="71"/>
      <c r="M141" s="71"/>
      <c r="N141" s="71"/>
      <c r="O141" s="70"/>
      <c r="P141" s="71"/>
      <c r="Q141" s="71"/>
    </row>
    <row r="142" spans="2:17" ht="12.75" customHeight="1">
      <c r="B142" s="119" t="s">
        <v>196</v>
      </c>
      <c r="C142" s="119" t="s">
        <v>116</v>
      </c>
      <c r="D142" s="119" t="s">
        <v>112</v>
      </c>
      <c r="E142" s="119" t="s">
        <v>66</v>
      </c>
      <c r="F142" s="119" t="s">
        <v>67</v>
      </c>
      <c r="G142" s="119" t="s">
        <v>202</v>
      </c>
      <c r="H142" s="174">
        <v>4300</v>
      </c>
      <c r="I142" s="174">
        <v>2310</v>
      </c>
      <c r="J142" s="48">
        <v>3000</v>
      </c>
      <c r="K142" s="172">
        <v>3000</v>
      </c>
      <c r="L142" s="192"/>
      <c r="M142" s="192"/>
      <c r="N142" s="192"/>
      <c r="O142" s="412">
        <v>3000</v>
      </c>
      <c r="P142" s="11">
        <v>3500</v>
      </c>
      <c r="Q142" s="11">
        <v>3500</v>
      </c>
    </row>
    <row r="143" spans="2:17" ht="12.75" customHeight="1">
      <c r="B143" s="119" t="s">
        <v>196</v>
      </c>
      <c r="C143" s="119" t="s">
        <v>116</v>
      </c>
      <c r="D143" s="119" t="s">
        <v>112</v>
      </c>
      <c r="E143" s="119" t="s">
        <v>78</v>
      </c>
      <c r="F143" s="119" t="s">
        <v>203</v>
      </c>
      <c r="G143" s="119" t="s">
        <v>204</v>
      </c>
      <c r="H143" s="174">
        <v>0</v>
      </c>
      <c r="I143" s="174">
        <v>300</v>
      </c>
      <c r="J143" s="48">
        <v>800</v>
      </c>
      <c r="K143" s="194">
        <v>300</v>
      </c>
      <c r="L143" s="192"/>
      <c r="M143" s="192"/>
      <c r="N143" s="192"/>
      <c r="O143" s="412">
        <v>1000</v>
      </c>
      <c r="P143" s="11">
        <v>800</v>
      </c>
      <c r="Q143" s="11">
        <v>800</v>
      </c>
    </row>
    <row r="144" spans="2:17" ht="12.75" customHeight="1">
      <c r="B144" s="121"/>
      <c r="C144" s="121"/>
      <c r="D144" s="121"/>
      <c r="E144" s="121"/>
      <c r="F144" s="121"/>
      <c r="G144" s="199" t="s">
        <v>205</v>
      </c>
      <c r="H144" s="22">
        <v>4300</v>
      </c>
      <c r="I144" s="22">
        <f>SUM(I142:I143)</f>
        <v>2610</v>
      </c>
      <c r="J144" s="103">
        <v>3800</v>
      </c>
      <c r="K144" s="22">
        <f>SUM(K142:K143)</f>
        <v>3300</v>
      </c>
      <c r="L144" s="111"/>
      <c r="M144" s="111"/>
      <c r="N144" s="111"/>
      <c r="O144" s="111">
        <f>SUM(O142:O143)</f>
        <v>4000</v>
      </c>
      <c r="P144" s="111">
        <f>SUM(P142:P143)</f>
        <v>4300</v>
      </c>
      <c r="Q144" s="111">
        <f>SUM(Q142:Q143)</f>
        <v>4300</v>
      </c>
    </row>
    <row r="145" spans="2:17" ht="12.75" customHeight="1">
      <c r="B145" s="200"/>
      <c r="C145" s="200"/>
      <c r="D145" s="200"/>
      <c r="E145" s="200"/>
      <c r="F145" s="200"/>
      <c r="G145" s="196" t="s">
        <v>206</v>
      </c>
      <c r="H145" s="201">
        <v>549838.3</v>
      </c>
      <c r="I145" s="201">
        <v>579586.01</v>
      </c>
      <c r="J145" s="202">
        <v>574684</v>
      </c>
      <c r="K145" s="203">
        <v>520132.07</v>
      </c>
      <c r="L145" s="204"/>
      <c r="M145" s="204"/>
      <c r="N145" s="204"/>
      <c r="O145" s="384">
        <v>623540</v>
      </c>
      <c r="P145" s="202">
        <v>591686</v>
      </c>
      <c r="Q145" s="202">
        <v>591686</v>
      </c>
    </row>
    <row r="146" spans="2:17" ht="12.75" customHeight="1">
      <c r="B146" s="128"/>
      <c r="C146" s="128"/>
      <c r="D146" s="128"/>
      <c r="E146" s="128"/>
      <c r="F146" s="128"/>
      <c r="G146" s="205" t="s">
        <v>207</v>
      </c>
      <c r="H146" s="365" t="s">
        <v>327</v>
      </c>
      <c r="I146" s="365" t="s">
        <v>356</v>
      </c>
      <c r="J146" s="208">
        <v>1763178</v>
      </c>
      <c r="K146" s="206">
        <v>1946110.45</v>
      </c>
      <c r="L146" s="207"/>
      <c r="M146" s="207"/>
      <c r="N146" s="207"/>
      <c r="O146" s="208">
        <v>1899838</v>
      </c>
      <c r="P146" s="208">
        <v>1857004</v>
      </c>
      <c r="Q146" s="209">
        <v>1857004</v>
      </c>
    </row>
    <row r="147" spans="2:16" ht="12.75" customHeight="1">
      <c r="B147" s="128"/>
      <c r="C147" s="128"/>
      <c r="D147" s="128"/>
      <c r="E147" s="128"/>
      <c r="F147" s="128"/>
      <c r="G147" s="128"/>
      <c r="H147" s="128"/>
      <c r="I147" s="128"/>
      <c r="J147" s="210"/>
      <c r="K147" s="210"/>
      <c r="L147" s="211"/>
      <c r="M147" s="211"/>
      <c r="N147" s="211"/>
      <c r="O147" s="211"/>
      <c r="P147" s="211"/>
    </row>
    <row r="148" spans="2:16" ht="12.75" customHeight="1">
      <c r="B148" s="128"/>
      <c r="C148" s="128"/>
      <c r="D148" s="128"/>
      <c r="E148" s="128"/>
      <c r="F148" s="128"/>
      <c r="G148" s="128"/>
      <c r="H148" s="128"/>
      <c r="I148" s="128"/>
      <c r="J148" s="210"/>
      <c r="K148" s="210"/>
      <c r="L148" s="211"/>
      <c r="M148" s="211"/>
      <c r="N148" s="211"/>
      <c r="O148" s="211"/>
      <c r="P148" s="211"/>
    </row>
    <row r="149" spans="2:16" ht="12.75" customHeight="1">
      <c r="B149" s="128"/>
      <c r="C149" s="128"/>
      <c r="D149" s="128"/>
      <c r="E149" s="128"/>
      <c r="F149" s="128"/>
      <c r="G149" s="128"/>
      <c r="H149" s="128"/>
      <c r="I149" s="128"/>
      <c r="J149" s="210"/>
      <c r="K149" s="210"/>
      <c r="L149" s="211"/>
      <c r="M149" s="211"/>
      <c r="N149" s="211"/>
      <c r="O149" s="211"/>
      <c r="P149" s="211"/>
    </row>
    <row r="150" spans="2:16" ht="12.75" customHeight="1">
      <c r="B150" s="128"/>
      <c r="C150" s="128"/>
      <c r="D150" s="128"/>
      <c r="E150" s="128"/>
      <c r="F150" s="128"/>
      <c r="G150" s="128"/>
      <c r="H150" s="128"/>
      <c r="I150" s="128"/>
      <c r="J150" s="210"/>
      <c r="K150" s="210"/>
      <c r="L150" s="211"/>
      <c r="M150" s="211"/>
      <c r="N150" s="211"/>
      <c r="O150" s="211"/>
      <c r="P150" s="211"/>
    </row>
    <row r="151" spans="2:16" ht="12.75" customHeight="1">
      <c r="B151" s="128"/>
      <c r="C151" s="128"/>
      <c r="D151" s="128"/>
      <c r="E151" s="128"/>
      <c r="F151" s="128"/>
      <c r="G151" s="128"/>
      <c r="H151" s="128"/>
      <c r="I151" s="128"/>
      <c r="J151" s="210"/>
      <c r="K151" s="210"/>
      <c r="L151" s="211"/>
      <c r="M151" s="211"/>
      <c r="N151" s="211"/>
      <c r="O151" s="211"/>
      <c r="P151" s="211"/>
    </row>
    <row r="152" spans="2:16" ht="12.75" customHeight="1">
      <c r="B152" s="128"/>
      <c r="C152" s="128"/>
      <c r="D152" s="128"/>
      <c r="E152" s="128"/>
      <c r="F152" s="128"/>
      <c r="G152" s="128"/>
      <c r="H152" s="128"/>
      <c r="I152" s="128"/>
      <c r="J152" s="210"/>
      <c r="K152" s="210"/>
      <c r="L152" s="211"/>
      <c r="M152" s="211"/>
      <c r="N152" s="211"/>
      <c r="O152" s="211"/>
      <c r="P152" s="211"/>
    </row>
    <row r="153" spans="2:16" ht="12.75" customHeight="1">
      <c r="B153" s="128"/>
      <c r="C153" s="128"/>
      <c r="D153" s="128"/>
      <c r="E153" s="128"/>
      <c r="F153" s="128"/>
      <c r="G153" s="128"/>
      <c r="H153" s="128"/>
      <c r="I153" s="128"/>
      <c r="J153" s="210"/>
      <c r="K153" s="210"/>
      <c r="L153" s="211"/>
      <c r="M153" s="211"/>
      <c r="N153" s="211"/>
      <c r="O153" s="211"/>
      <c r="P153" s="211"/>
    </row>
    <row r="154" spans="2:16" ht="12.75" customHeight="1">
      <c r="B154" s="128"/>
      <c r="C154" s="128"/>
      <c r="D154" s="128"/>
      <c r="E154" s="128"/>
      <c r="F154" s="128"/>
      <c r="G154" s="128"/>
      <c r="H154" s="128"/>
      <c r="I154" s="128"/>
      <c r="J154" s="210"/>
      <c r="K154" s="210"/>
      <c r="L154" s="211"/>
      <c r="M154" s="211"/>
      <c r="N154" s="211"/>
      <c r="O154" s="211"/>
      <c r="P154" s="211"/>
    </row>
    <row r="155" spans="3:16" ht="12.75" customHeight="1">
      <c r="C155" s="28"/>
      <c r="D155" s="28"/>
      <c r="E155" s="28"/>
      <c r="F155" s="28"/>
      <c r="G155" s="28"/>
      <c r="H155" s="212"/>
      <c r="I155" s="128"/>
      <c r="J155" s="210"/>
      <c r="K155" s="210"/>
      <c r="L155" s="211"/>
      <c r="M155" s="211"/>
      <c r="N155" s="211"/>
      <c r="O155" s="211"/>
      <c r="P155" s="211"/>
    </row>
    <row r="156" spans="3:16" ht="12.75" customHeight="1">
      <c r="C156" s="28"/>
      <c r="D156" s="28"/>
      <c r="E156" s="28"/>
      <c r="F156" s="28"/>
      <c r="G156" s="28"/>
      <c r="H156" s="212"/>
      <c r="I156" s="128"/>
      <c r="J156" s="210"/>
      <c r="K156" s="210"/>
      <c r="L156" s="211"/>
      <c r="M156" s="211"/>
      <c r="N156" s="211"/>
      <c r="O156" s="211"/>
      <c r="P156" s="211"/>
    </row>
    <row r="157" spans="3:16" ht="12.75" customHeight="1">
      <c r="C157" s="28"/>
      <c r="D157" s="28"/>
      <c r="E157" s="28"/>
      <c r="F157" s="28"/>
      <c r="G157" s="28"/>
      <c r="H157" s="212"/>
      <c r="I157" s="128"/>
      <c r="J157" s="210"/>
      <c r="K157" s="210"/>
      <c r="L157" s="211"/>
      <c r="M157" s="211"/>
      <c r="N157" s="211"/>
      <c r="O157" s="211"/>
      <c r="P157" s="211"/>
    </row>
    <row r="158" spans="2:16" ht="12.75" customHeight="1">
      <c r="B158" s="28" t="s">
        <v>208</v>
      </c>
      <c r="C158" s="28"/>
      <c r="D158" s="28"/>
      <c r="E158" s="28"/>
      <c r="F158" s="28"/>
      <c r="G158" s="28"/>
      <c r="H158" s="212"/>
      <c r="I158" s="128"/>
      <c r="J158" s="210"/>
      <c r="K158" s="210"/>
      <c r="L158" s="211"/>
      <c r="M158" s="211"/>
      <c r="N158" s="211"/>
      <c r="O158" s="211"/>
      <c r="P158" s="211"/>
    </row>
    <row r="159" spans="3:16" ht="12.75" customHeight="1">
      <c r="C159" s="28"/>
      <c r="D159" s="28"/>
      <c r="E159" s="28"/>
      <c r="F159" s="28"/>
      <c r="G159" s="28"/>
      <c r="H159" s="212"/>
      <c r="I159" s="128"/>
      <c r="J159" s="210"/>
      <c r="K159" s="210"/>
      <c r="L159" s="211"/>
      <c r="M159" s="211"/>
      <c r="N159" s="211"/>
      <c r="O159" s="211"/>
      <c r="P159" s="211"/>
    </row>
    <row r="160" spans="2:16" ht="12.75" customHeight="1">
      <c r="B160" s="28" t="s">
        <v>209</v>
      </c>
      <c r="C160" s="28"/>
      <c r="D160" s="28"/>
      <c r="E160" s="28"/>
      <c r="F160" s="28"/>
      <c r="H160" s="212"/>
      <c r="I160" s="128"/>
      <c r="J160" s="210"/>
      <c r="K160" s="210"/>
      <c r="L160" s="211"/>
      <c r="M160" s="211"/>
      <c r="N160" s="211"/>
      <c r="O160" s="408">
        <v>641620</v>
      </c>
      <c r="P160" s="211"/>
    </row>
    <row r="161" spans="2:16" ht="12.75" customHeight="1">
      <c r="B161" s="1" t="s">
        <v>210</v>
      </c>
      <c r="C161" s="28"/>
      <c r="D161" s="28"/>
      <c r="E161" s="28"/>
      <c r="F161" s="28"/>
      <c r="G161" s="28"/>
      <c r="H161" s="212"/>
      <c r="I161" s="128"/>
      <c r="K161" s="210"/>
      <c r="L161" s="211"/>
      <c r="M161" s="211"/>
      <c r="N161" s="211"/>
      <c r="O161" s="408">
        <v>69906</v>
      </c>
      <c r="P161" s="211"/>
    </row>
    <row r="162" spans="3:16" ht="12.75" customHeight="1">
      <c r="C162" s="28"/>
      <c r="D162" s="28"/>
      <c r="E162" s="1" t="s">
        <v>211</v>
      </c>
      <c r="F162" s="28"/>
      <c r="G162" s="28"/>
      <c r="H162" s="212"/>
      <c r="I162" s="128"/>
      <c r="J162" s="210"/>
      <c r="K162" s="210"/>
      <c r="L162" s="211"/>
      <c r="M162" s="211"/>
      <c r="N162" s="211"/>
      <c r="O162" s="408">
        <v>95784</v>
      </c>
      <c r="P162" s="211"/>
    </row>
    <row r="163" spans="3:16" ht="12.75" customHeight="1">
      <c r="C163" s="28"/>
      <c r="D163" s="28"/>
      <c r="E163" s="1" t="s">
        <v>212</v>
      </c>
      <c r="F163" s="28"/>
      <c r="G163" s="28"/>
      <c r="H163" s="212"/>
      <c r="I163" s="128"/>
      <c r="J163" s="210"/>
      <c r="K163" s="210"/>
      <c r="L163" s="211"/>
      <c r="M163" s="211"/>
      <c r="N163" s="211"/>
      <c r="O163" s="408">
        <v>10980</v>
      </c>
      <c r="P163" s="211"/>
    </row>
    <row r="164" spans="2:16" ht="12.75" customHeight="1">
      <c r="B164" s="1" t="s">
        <v>213</v>
      </c>
      <c r="C164" s="28"/>
      <c r="D164" s="28"/>
      <c r="F164" s="28"/>
      <c r="G164" s="28"/>
      <c r="H164" s="212"/>
      <c r="I164" s="128"/>
      <c r="J164" s="210"/>
      <c r="K164" s="210"/>
      <c r="L164" s="211"/>
      <c r="M164" s="211"/>
      <c r="N164" s="211"/>
      <c r="O164" s="419">
        <v>124700</v>
      </c>
      <c r="P164" s="211"/>
    </row>
    <row r="165" spans="3:16" ht="12.75" customHeight="1">
      <c r="C165" s="28"/>
      <c r="D165" s="28"/>
      <c r="F165" s="28"/>
      <c r="G165" s="28"/>
      <c r="H165" s="212"/>
      <c r="I165" s="128"/>
      <c r="J165" s="210"/>
      <c r="K165" s="210"/>
      <c r="L165" s="211"/>
      <c r="M165" s="211"/>
      <c r="N165" s="211"/>
      <c r="O165" s="409"/>
      <c r="P165" s="211"/>
    </row>
    <row r="166" spans="2:21" ht="12.75" customHeight="1">
      <c r="B166" s="28"/>
      <c r="C166" s="212"/>
      <c r="D166" s="212"/>
      <c r="E166" s="212"/>
      <c r="F166" s="212"/>
      <c r="G166" s="213"/>
      <c r="H166" s="213"/>
      <c r="I166" s="213"/>
      <c r="J166" s="210"/>
      <c r="K166" s="210"/>
      <c r="L166" s="211"/>
      <c r="M166" s="211"/>
      <c r="N166" s="211"/>
      <c r="O166" s="409"/>
      <c r="P166" s="211"/>
      <c r="U166" s="214"/>
    </row>
    <row r="167" spans="2:16" ht="12.75" customHeight="1">
      <c r="B167" s="28" t="s">
        <v>214</v>
      </c>
      <c r="C167" s="212"/>
      <c r="D167" s="212"/>
      <c r="E167" s="212"/>
      <c r="F167" s="212"/>
      <c r="G167" s="213"/>
      <c r="H167" s="213"/>
      <c r="I167" s="213"/>
      <c r="J167" s="210"/>
      <c r="K167" s="210"/>
      <c r="L167" s="211"/>
      <c r="M167" s="211"/>
      <c r="N167" s="211"/>
      <c r="O167" s="408">
        <v>16200</v>
      </c>
      <c r="P167" s="211"/>
    </row>
    <row r="168" spans="5:16" ht="12.75" customHeight="1">
      <c r="E168" s="1" t="s">
        <v>215</v>
      </c>
      <c r="G168" s="213"/>
      <c r="H168" s="213"/>
      <c r="I168" s="213"/>
      <c r="K168" s="210"/>
      <c r="L168" s="211"/>
      <c r="M168" s="211"/>
      <c r="N168" s="211"/>
      <c r="O168" s="408">
        <v>271908</v>
      </c>
      <c r="P168" s="211"/>
    </row>
    <row r="169" spans="2:15" ht="12.75" customHeight="1">
      <c r="B169" s="1" t="s">
        <v>216</v>
      </c>
      <c r="C169" s="28"/>
      <c r="D169" s="28"/>
      <c r="E169" s="28"/>
      <c r="F169" s="28"/>
      <c r="G169" s="215"/>
      <c r="H169" s="215"/>
      <c r="I169" s="215"/>
      <c r="J169" s="30"/>
      <c r="O169" s="408">
        <v>45200</v>
      </c>
    </row>
    <row r="170" spans="2:10" ht="12.75" customHeight="1">
      <c r="B170" s="216"/>
      <c r="C170" s="216"/>
      <c r="D170" s="216"/>
      <c r="E170" s="216"/>
      <c r="F170" s="216"/>
      <c r="G170" s="216"/>
      <c r="H170" s="216"/>
      <c r="I170" s="216"/>
      <c r="J170" s="217"/>
    </row>
    <row r="171" spans="2:10" ht="12.75" customHeight="1">
      <c r="B171" s="28"/>
      <c r="C171" s="28"/>
      <c r="D171" s="28"/>
      <c r="E171" s="28"/>
      <c r="F171" s="28"/>
      <c r="G171" s="28"/>
      <c r="H171" s="28"/>
      <c r="I171" s="28"/>
      <c r="J171" s="218"/>
    </row>
    <row r="172" spans="2:15" ht="12.75" customHeight="1">
      <c r="B172" s="28" t="s">
        <v>217</v>
      </c>
      <c r="C172" s="28"/>
      <c r="D172" s="28"/>
      <c r="E172" s="28"/>
      <c r="F172" s="28"/>
      <c r="G172" s="28"/>
      <c r="H172" s="28"/>
      <c r="I172" s="28"/>
      <c r="J172" s="31"/>
      <c r="K172" s="31"/>
      <c r="L172" s="130"/>
      <c r="M172" s="130"/>
      <c r="N172" s="130"/>
      <c r="O172" s="385">
        <v>1899838</v>
      </c>
    </row>
    <row r="173" spans="2:15" ht="12.75" customHeight="1">
      <c r="B173" s="28"/>
      <c r="C173" s="28"/>
      <c r="D173" s="28"/>
      <c r="E173" s="28"/>
      <c r="F173" s="28"/>
      <c r="G173" s="28"/>
      <c r="H173" s="28"/>
      <c r="I173" s="28"/>
      <c r="J173" s="31"/>
      <c r="K173" s="31"/>
      <c r="L173" s="130"/>
      <c r="M173" s="130"/>
      <c r="N173" s="130"/>
      <c r="O173" s="130"/>
    </row>
  </sheetData>
  <sheetProtection selectLockedCells="1" selectUnlockedCells="1"/>
  <printOptions/>
  <pageMargins left="0.25" right="0.25" top="0.75" bottom="0.75" header="0.5118055555555555" footer="0.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B1">
      <selection activeCell="H20" sqref="H20"/>
    </sheetView>
  </sheetViews>
  <sheetFormatPr defaultColWidth="10.28125" defaultRowHeight="12.75" customHeight="1"/>
  <cols>
    <col min="1" max="1" width="0" style="1" hidden="1" customWidth="1"/>
    <col min="2" max="3" width="7.28125" style="1" customWidth="1"/>
    <col min="4" max="4" width="39.7109375" style="1" customWidth="1"/>
    <col min="5" max="5" width="12.28125" style="1" customWidth="1"/>
    <col min="6" max="6" width="9.8515625" style="1" customWidth="1"/>
    <col min="7" max="7" width="8.421875" style="3" customWidth="1"/>
    <col min="8" max="8" width="11.8515625" style="3" customWidth="1"/>
    <col min="9" max="11" width="0" style="3" hidden="1" customWidth="1"/>
    <col min="12" max="13" width="9.7109375" style="3" customWidth="1"/>
    <col min="14" max="14" width="10.140625" style="3" customWidth="1"/>
    <col min="15" max="15" width="9.28125" style="3" customWidth="1"/>
  </cols>
  <sheetData>
    <row r="1" spans="1:10" ht="12.75" customHeight="1">
      <c r="A1" s="425" t="s">
        <v>218</v>
      </c>
      <c r="B1" s="425"/>
      <c r="C1" s="425"/>
      <c r="D1" s="425"/>
      <c r="E1" s="4"/>
      <c r="F1" s="4"/>
      <c r="G1" s="4"/>
      <c r="H1" s="4"/>
      <c r="I1" s="4"/>
      <c r="J1" s="4"/>
    </row>
    <row r="2" spans="1:11" ht="12.75" customHeight="1">
      <c r="A2" s="425"/>
      <c r="B2" s="425"/>
      <c r="C2" s="425"/>
      <c r="D2" s="425"/>
      <c r="E2" s="4"/>
      <c r="F2" s="4"/>
      <c r="G2" s="4"/>
      <c r="H2" s="4"/>
      <c r="I2" s="4" t="e">
        <f>#REF!+#REF!</f>
        <v>#REF!</v>
      </c>
      <c r="J2" s="4" t="e">
        <f>#REF!+#REF!</f>
        <v>#REF!</v>
      </c>
      <c r="K2" s="3" t="e">
        <f>#REF!+#REF!</f>
        <v>#REF!</v>
      </c>
    </row>
    <row r="3" spans="1:10" ht="12.75" customHeight="1">
      <c r="A3" s="425" t="s">
        <v>219</v>
      </c>
      <c r="B3" s="425"/>
      <c r="C3" s="425"/>
      <c r="D3" s="425"/>
      <c r="E3" s="4"/>
      <c r="F3" s="4"/>
      <c r="G3" s="4"/>
      <c r="H3" s="4"/>
      <c r="I3" s="4"/>
      <c r="J3" s="4"/>
    </row>
    <row r="4" spans="1:15" ht="12.75" customHeight="1">
      <c r="A4" s="426" t="s">
        <v>220</v>
      </c>
      <c r="B4" s="426"/>
      <c r="C4" s="426"/>
      <c r="D4" s="426"/>
      <c r="E4" s="220"/>
      <c r="F4" s="220"/>
      <c r="G4" s="221"/>
      <c r="H4" s="221"/>
      <c r="I4" s="53"/>
      <c r="J4" s="221"/>
      <c r="K4" s="53"/>
      <c r="L4" s="53"/>
      <c r="M4" s="221"/>
      <c r="N4" s="53"/>
      <c r="O4" s="5"/>
    </row>
    <row r="5" spans="1:14" ht="33.75" customHeight="1">
      <c r="A5" s="6" t="s">
        <v>221</v>
      </c>
      <c r="B5" s="6" t="s">
        <v>1</v>
      </c>
      <c r="C5" s="6" t="s">
        <v>222</v>
      </c>
      <c r="D5" s="6" t="s">
        <v>2</v>
      </c>
      <c r="E5" s="7" t="s">
        <v>322</v>
      </c>
      <c r="F5" s="7" t="s">
        <v>346</v>
      </c>
      <c r="G5" s="36" t="s">
        <v>357</v>
      </c>
      <c r="H5" s="36" t="s">
        <v>353</v>
      </c>
      <c r="I5" s="222"/>
      <c r="J5" s="223"/>
      <c r="K5" s="222"/>
      <c r="L5" s="224" t="s">
        <v>372</v>
      </c>
      <c r="M5" s="36" t="s">
        <v>374</v>
      </c>
      <c r="N5" s="36" t="s">
        <v>375</v>
      </c>
    </row>
    <row r="6" spans="1:16" ht="14.25" customHeight="1">
      <c r="A6" s="10" t="s">
        <v>223</v>
      </c>
      <c r="B6" s="10" t="s">
        <v>224</v>
      </c>
      <c r="C6" s="225" t="s">
        <v>225</v>
      </c>
      <c r="D6" s="89" t="s">
        <v>226</v>
      </c>
      <c r="E6" s="226"/>
      <c r="F6" s="226"/>
      <c r="G6" s="142"/>
      <c r="H6" s="227"/>
      <c r="I6" s="53"/>
      <c r="J6" s="221"/>
      <c r="K6" s="53"/>
      <c r="L6" s="228"/>
      <c r="M6" s="221">
        <v>0</v>
      </c>
      <c r="N6" s="192">
        <v>0</v>
      </c>
      <c r="O6" s="211"/>
      <c r="P6" s="229"/>
    </row>
    <row r="7" spans="1:16" ht="14.25" customHeight="1">
      <c r="A7" s="10"/>
      <c r="B7" s="10" t="s">
        <v>224</v>
      </c>
      <c r="C7" s="225" t="s">
        <v>225</v>
      </c>
      <c r="D7" s="89" t="s">
        <v>227</v>
      </c>
      <c r="E7" s="230">
        <v>27081.85</v>
      </c>
      <c r="F7" s="230">
        <v>0</v>
      </c>
      <c r="G7" s="80">
        <v>0</v>
      </c>
      <c r="H7" s="12">
        <v>0</v>
      </c>
      <c r="I7" s="53"/>
      <c r="J7" s="221"/>
      <c r="K7" s="53"/>
      <c r="L7" s="228">
        <v>0</v>
      </c>
      <c r="M7" s="221">
        <v>0</v>
      </c>
      <c r="N7" s="192">
        <v>0</v>
      </c>
      <c r="O7" s="211"/>
      <c r="P7" s="229"/>
    </row>
    <row r="8" spans="1:16" ht="14.25" customHeight="1">
      <c r="A8" s="10"/>
      <c r="B8" s="10" t="s">
        <v>224</v>
      </c>
      <c r="C8" s="225" t="s">
        <v>225</v>
      </c>
      <c r="D8" s="89" t="s">
        <v>228</v>
      </c>
      <c r="E8" s="226"/>
      <c r="F8" s="226"/>
      <c r="G8" s="142"/>
      <c r="H8" s="227"/>
      <c r="I8" s="53"/>
      <c r="J8" s="221"/>
      <c r="K8" s="53"/>
      <c r="L8" s="228"/>
      <c r="M8" s="221"/>
      <c r="N8" s="192"/>
      <c r="O8" s="211"/>
      <c r="P8" s="229"/>
    </row>
    <row r="9" spans="1:16" ht="14.25" customHeight="1">
      <c r="A9" s="10"/>
      <c r="B9" s="10" t="s">
        <v>224</v>
      </c>
      <c r="C9" s="225" t="s">
        <v>225</v>
      </c>
      <c r="D9" s="89" t="s">
        <v>229</v>
      </c>
      <c r="E9" s="232"/>
      <c r="F9" s="232"/>
      <c r="G9" s="142">
        <v>0</v>
      </c>
      <c r="H9" s="227">
        <v>0</v>
      </c>
      <c r="I9" s="53"/>
      <c r="J9" s="221"/>
      <c r="K9" s="53"/>
      <c r="L9" s="228">
        <v>0</v>
      </c>
      <c r="M9" s="221"/>
      <c r="N9" s="192"/>
      <c r="O9" s="211"/>
      <c r="P9" s="229"/>
    </row>
    <row r="10" spans="1:14" ht="12.75" customHeight="1">
      <c r="A10" s="10" t="s">
        <v>230</v>
      </c>
      <c r="B10" s="10" t="s">
        <v>231</v>
      </c>
      <c r="C10" s="10" t="s">
        <v>225</v>
      </c>
      <c r="D10" s="10" t="s">
        <v>232</v>
      </c>
      <c r="E10" s="226">
        <v>240</v>
      </c>
      <c r="F10" s="226">
        <v>0</v>
      </c>
      <c r="G10" s="142">
        <v>0</v>
      </c>
      <c r="H10" s="227">
        <v>1112</v>
      </c>
      <c r="I10" s="53"/>
      <c r="J10" s="53"/>
      <c r="K10" s="53"/>
      <c r="L10" s="233">
        <v>0</v>
      </c>
      <c r="M10" s="53">
        <v>0</v>
      </c>
      <c r="N10" s="53">
        <v>0</v>
      </c>
    </row>
    <row r="11" spans="1:14" ht="12.75" customHeight="1">
      <c r="A11" s="10"/>
      <c r="B11" s="10" t="s">
        <v>224</v>
      </c>
      <c r="C11" s="10" t="s">
        <v>225</v>
      </c>
      <c r="D11" s="10" t="s">
        <v>233</v>
      </c>
      <c r="E11" s="226"/>
      <c r="F11" s="226"/>
      <c r="G11" s="142"/>
      <c r="H11" s="227"/>
      <c r="I11" s="53"/>
      <c r="J11" s="53"/>
      <c r="K11" s="53"/>
      <c r="L11" s="228">
        <v>0</v>
      </c>
      <c r="M11" s="53"/>
      <c r="N11" s="53"/>
    </row>
    <row r="12" spans="1:14" ht="12.75" customHeight="1">
      <c r="A12" s="10"/>
      <c r="B12" s="10" t="s">
        <v>224</v>
      </c>
      <c r="C12" s="10" t="s">
        <v>225</v>
      </c>
      <c r="D12" s="10" t="s">
        <v>234</v>
      </c>
      <c r="E12" s="226"/>
      <c r="F12" s="226"/>
      <c r="G12" s="142">
        <v>0</v>
      </c>
      <c r="H12" s="227">
        <v>0</v>
      </c>
      <c r="I12" s="53"/>
      <c r="J12" s="53"/>
      <c r="K12" s="53"/>
      <c r="L12" s="233"/>
      <c r="M12" s="53"/>
      <c r="N12" s="53"/>
    </row>
    <row r="13" spans="1:14" ht="12.75" customHeight="1">
      <c r="A13" s="10"/>
      <c r="B13" s="10" t="s">
        <v>224</v>
      </c>
      <c r="C13" s="10" t="s">
        <v>225</v>
      </c>
      <c r="D13" s="10" t="s">
        <v>235</v>
      </c>
      <c r="E13" s="231"/>
      <c r="F13" s="231"/>
      <c r="G13" s="142">
        <v>0</v>
      </c>
      <c r="H13" s="227">
        <v>0</v>
      </c>
      <c r="I13" s="53"/>
      <c r="J13" s="53"/>
      <c r="K13" s="53"/>
      <c r="L13" s="233">
        <v>0</v>
      </c>
      <c r="M13" s="53">
        <v>0</v>
      </c>
      <c r="N13" s="53">
        <v>0</v>
      </c>
    </row>
    <row r="14" spans="1:14" ht="12.75" customHeight="1">
      <c r="A14" s="427" t="s">
        <v>33</v>
      </c>
      <c r="B14" s="427"/>
      <c r="C14" s="427"/>
      <c r="D14" s="427"/>
      <c r="E14" s="234">
        <f>SUM(E6:E13)</f>
        <v>27321.85</v>
      </c>
      <c r="F14" s="234">
        <f>SUM(F6:F13)</f>
        <v>0</v>
      </c>
      <c r="G14" s="235">
        <f>SUM(G7:G13)</f>
        <v>0</v>
      </c>
      <c r="H14" s="235">
        <f>SUM(H7:H13)</f>
        <v>1112</v>
      </c>
      <c r="I14" s="236"/>
      <c r="J14" s="236"/>
      <c r="K14" s="236"/>
      <c r="L14" s="111">
        <v>0</v>
      </c>
      <c r="M14" s="236">
        <v>0</v>
      </c>
      <c r="N14" s="236">
        <v>0</v>
      </c>
    </row>
    <row r="15" ht="12.75" customHeight="1">
      <c r="G15" s="2"/>
    </row>
    <row r="21" ht="12.75" customHeight="1">
      <c r="S21" s="237"/>
    </row>
  </sheetData>
  <sheetProtection selectLockedCells="1" selectUnlockedCells="1"/>
  <mergeCells count="4">
    <mergeCell ref="A1:D2"/>
    <mergeCell ref="A3:D3"/>
    <mergeCell ref="A4:D4"/>
    <mergeCell ref="A14:D14"/>
  </mergeCells>
  <printOptions/>
  <pageMargins left="0.19652777777777777" right="0" top="0.7875" bottom="0.7875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M5" sqref="M5"/>
    </sheetView>
  </sheetViews>
  <sheetFormatPr defaultColWidth="10.28125" defaultRowHeight="12.75" customHeight="1"/>
  <cols>
    <col min="1" max="1" width="0.2890625" style="1" customWidth="1"/>
    <col min="2" max="2" width="5.00390625" style="1" customWidth="1"/>
    <col min="3" max="3" width="4.8515625" style="1" customWidth="1"/>
    <col min="4" max="4" width="3.421875" style="1" customWidth="1"/>
    <col min="5" max="5" width="7.00390625" style="1" customWidth="1"/>
    <col min="6" max="6" width="34.140625" style="1" customWidth="1"/>
    <col min="7" max="7" width="12.00390625" style="1" customWidth="1"/>
    <col min="8" max="8" width="11.28125" style="1" customWidth="1"/>
    <col min="9" max="9" width="10.00390625" style="3" customWidth="1"/>
    <col min="10" max="10" width="10.421875" style="3" customWidth="1"/>
    <col min="11" max="11" width="10.00390625" style="3" customWidth="1"/>
    <col min="12" max="12" width="8.57421875" style="3" customWidth="1"/>
    <col min="13" max="13" width="8.28125" style="3" customWidth="1"/>
    <col min="14" max="16" width="0" style="3" hidden="1" customWidth="1"/>
    <col min="17" max="17" width="10.00390625" style="3" customWidth="1"/>
    <col min="18" max="18" width="9.421875" style="3" customWidth="1"/>
    <col min="19" max="19" width="9.7109375" style="3" customWidth="1"/>
  </cols>
  <sheetData>
    <row r="1" spans="1:8" ht="12.75" customHeight="1">
      <c r="A1" s="428"/>
      <c r="B1" s="428"/>
      <c r="C1" s="428"/>
      <c r="D1" s="428"/>
      <c r="E1" s="428"/>
      <c r="F1" s="428"/>
      <c r="G1" s="33"/>
      <c r="H1" s="33"/>
    </row>
    <row r="2" spans="1:16" ht="6.75" customHeight="1">
      <c r="A2" s="428"/>
      <c r="B2" s="428"/>
      <c r="C2" s="428"/>
      <c r="D2" s="428"/>
      <c r="E2" s="428"/>
      <c r="F2" s="428"/>
      <c r="G2" s="33"/>
      <c r="H2" s="33"/>
      <c r="N2" s="3" t="e">
        <f>#REF!+#REF!+#REF!+#REF!+#REF!</f>
        <v>#REF!</v>
      </c>
      <c r="O2" s="3" t="e">
        <f>#REF!+#REF!+#REF!+#REF!+#REF!</f>
        <v>#REF!</v>
      </c>
      <c r="P2" s="3" t="e">
        <f>#REF!+#REF!+#REF!+#REF!+#REF!</f>
        <v>#REF!</v>
      </c>
    </row>
    <row r="3" spans="1:8" ht="12.75" customHeight="1">
      <c r="A3" s="428" t="s">
        <v>219</v>
      </c>
      <c r="B3" s="428"/>
      <c r="C3" s="428"/>
      <c r="D3" s="428"/>
      <c r="E3" s="428"/>
      <c r="F3" s="428"/>
      <c r="G3" s="33"/>
      <c r="H3" s="33"/>
    </row>
    <row r="4" spans="1:19" ht="13.5" customHeight="1">
      <c r="A4" s="429" t="s">
        <v>236</v>
      </c>
      <c r="B4" s="429"/>
      <c r="C4" s="429"/>
      <c r="D4" s="429"/>
      <c r="E4" s="429"/>
      <c r="F4" s="429"/>
      <c r="G4" s="238"/>
      <c r="H4" s="238"/>
      <c r="I4" s="239"/>
      <c r="J4" s="239"/>
      <c r="K4" s="239"/>
      <c r="L4" s="239"/>
      <c r="M4" s="240"/>
      <c r="O4" s="5"/>
      <c r="Q4" s="5"/>
      <c r="S4" s="5"/>
    </row>
    <row r="5" spans="1:17" ht="33.75" customHeight="1">
      <c r="A5" s="241" t="s">
        <v>47</v>
      </c>
      <c r="B5" s="241" t="s">
        <v>237</v>
      </c>
      <c r="C5" s="241"/>
      <c r="D5" s="241"/>
      <c r="E5" s="241" t="s">
        <v>238</v>
      </c>
      <c r="F5" s="241" t="s">
        <v>2</v>
      </c>
      <c r="G5" s="242" t="s">
        <v>322</v>
      </c>
      <c r="H5" s="242" t="s">
        <v>346</v>
      </c>
      <c r="I5" s="370" t="s">
        <v>345</v>
      </c>
      <c r="J5" s="243" t="s">
        <v>358</v>
      </c>
      <c r="K5" s="244" t="s">
        <v>372</v>
      </c>
      <c r="L5" s="243" t="s">
        <v>374</v>
      </c>
      <c r="M5" s="242" t="s">
        <v>376</v>
      </c>
      <c r="O5" s="5"/>
      <c r="Q5" s="5"/>
    </row>
    <row r="6" spans="1:17" ht="12.75" customHeight="1">
      <c r="A6" s="6"/>
      <c r="B6" s="173" t="s">
        <v>52</v>
      </c>
      <c r="C6" s="173" t="s">
        <v>95</v>
      </c>
      <c r="D6" s="173" t="s">
        <v>95</v>
      </c>
      <c r="E6" s="173" t="s">
        <v>239</v>
      </c>
      <c r="F6" s="173" t="s">
        <v>338</v>
      </c>
      <c r="G6" s="245">
        <v>0</v>
      </c>
      <c r="H6" s="245">
        <v>0</v>
      </c>
      <c r="I6" s="371">
        <v>6000</v>
      </c>
      <c r="J6" s="260">
        <v>4255.8</v>
      </c>
      <c r="K6" s="247"/>
      <c r="L6" s="246">
        <v>0</v>
      </c>
      <c r="M6" s="248">
        <v>0</v>
      </c>
      <c r="O6" s="5"/>
      <c r="Q6" s="5"/>
    </row>
    <row r="7" spans="1:17" ht="12.75" customHeight="1">
      <c r="A7" s="6"/>
      <c r="B7" s="249" t="s">
        <v>52</v>
      </c>
      <c r="C7" s="249" t="s">
        <v>53</v>
      </c>
      <c r="D7" s="249" t="s">
        <v>53</v>
      </c>
      <c r="E7" s="249" t="s">
        <v>268</v>
      </c>
      <c r="F7" s="249" t="s">
        <v>335</v>
      </c>
      <c r="G7" s="250"/>
      <c r="H7" s="250">
        <v>2396.4</v>
      </c>
      <c r="I7" s="371"/>
      <c r="J7" s="260">
        <v>0</v>
      </c>
      <c r="K7" s="247"/>
      <c r="L7" s="246"/>
      <c r="M7" s="252"/>
      <c r="O7" s="5"/>
      <c r="Q7" s="5"/>
    </row>
    <row r="8" spans="1:17" ht="12.75" customHeight="1">
      <c r="A8" s="6"/>
      <c r="B8" s="249" t="s">
        <v>52</v>
      </c>
      <c r="C8" s="249" t="s">
        <v>53</v>
      </c>
      <c r="D8" s="249" t="s">
        <v>53</v>
      </c>
      <c r="E8" s="249" t="s">
        <v>240</v>
      </c>
      <c r="F8" s="249" t="s">
        <v>241</v>
      </c>
      <c r="G8" s="250">
        <v>3000</v>
      </c>
      <c r="H8" s="250"/>
      <c r="I8" s="372"/>
      <c r="J8" s="246"/>
      <c r="K8" s="251"/>
      <c r="L8" s="246"/>
      <c r="M8" s="252"/>
      <c r="O8" s="5"/>
      <c r="Q8" s="5"/>
    </row>
    <row r="9" spans="1:17" ht="12.75" customHeight="1">
      <c r="A9" s="6"/>
      <c r="B9" s="249" t="s">
        <v>52</v>
      </c>
      <c r="C9" s="249" t="s">
        <v>53</v>
      </c>
      <c r="D9" s="249" t="s">
        <v>53</v>
      </c>
      <c r="E9" s="249" t="s">
        <v>240</v>
      </c>
      <c r="F9" s="249" t="s">
        <v>242</v>
      </c>
      <c r="G9" s="250">
        <v>19725.63</v>
      </c>
      <c r="H9" s="250"/>
      <c r="I9" s="372"/>
      <c r="J9" s="259"/>
      <c r="K9" s="251"/>
      <c r="L9" s="246"/>
      <c r="M9" s="252"/>
      <c r="O9" s="5"/>
      <c r="Q9" s="5"/>
    </row>
    <row r="10" spans="1:17" ht="12.75" customHeight="1">
      <c r="A10" s="6"/>
      <c r="B10" s="249" t="s">
        <v>52</v>
      </c>
      <c r="C10" s="249" t="s">
        <v>53</v>
      </c>
      <c r="D10" s="249" t="s">
        <v>53</v>
      </c>
      <c r="E10" s="249" t="s">
        <v>243</v>
      </c>
      <c r="F10" s="249" t="s">
        <v>332</v>
      </c>
      <c r="G10" s="253">
        <v>4069.19</v>
      </c>
      <c r="H10" s="253"/>
      <c r="I10" s="398"/>
      <c r="J10" s="369"/>
      <c r="K10" s="368"/>
      <c r="L10" s="246">
        <v>0</v>
      </c>
      <c r="M10" s="252">
        <v>0</v>
      </c>
      <c r="O10" s="5"/>
      <c r="Q10" s="5"/>
    </row>
    <row r="11" spans="1:17" ht="12.75" customHeight="1">
      <c r="A11" s="6"/>
      <c r="B11" s="249" t="s">
        <v>52</v>
      </c>
      <c r="C11" s="249" t="s">
        <v>95</v>
      </c>
      <c r="D11" s="249" t="s">
        <v>95</v>
      </c>
      <c r="E11" s="249" t="s">
        <v>365</v>
      </c>
      <c r="F11" s="249" t="s">
        <v>366</v>
      </c>
      <c r="G11" s="253"/>
      <c r="H11" s="253"/>
      <c r="I11" s="398"/>
      <c r="J11" s="369"/>
      <c r="K11" s="368">
        <v>10000</v>
      </c>
      <c r="L11" s="246"/>
      <c r="M11" s="252"/>
      <c r="O11" s="5"/>
      <c r="Q11" s="5"/>
    </row>
    <row r="12" spans="1:17" ht="12.75" customHeight="1">
      <c r="A12" s="6"/>
      <c r="B12" s="249" t="s">
        <v>52</v>
      </c>
      <c r="C12" s="249" t="s">
        <v>95</v>
      </c>
      <c r="D12" s="249" t="s">
        <v>95</v>
      </c>
      <c r="E12" s="249" t="s">
        <v>239</v>
      </c>
      <c r="F12" s="249" t="s">
        <v>333</v>
      </c>
      <c r="G12" s="253">
        <v>4500</v>
      </c>
      <c r="H12" s="253"/>
      <c r="I12" s="398"/>
      <c r="J12" s="369"/>
      <c r="K12" s="368"/>
      <c r="L12" s="246"/>
      <c r="M12" s="252"/>
      <c r="O12" s="5"/>
      <c r="Q12" s="5"/>
    </row>
    <row r="13" spans="1:17" ht="12.75" customHeight="1">
      <c r="A13" s="6"/>
      <c r="B13" s="249" t="s">
        <v>121</v>
      </c>
      <c r="C13" s="249" t="s">
        <v>83</v>
      </c>
      <c r="D13" s="249" t="s">
        <v>112</v>
      </c>
      <c r="E13" s="249" t="s">
        <v>240</v>
      </c>
      <c r="F13" s="249" t="s">
        <v>360</v>
      </c>
      <c r="G13" s="253"/>
      <c r="H13" s="253">
        <v>8685</v>
      </c>
      <c r="I13" s="373"/>
      <c r="J13" s="254">
        <v>8685</v>
      </c>
      <c r="K13" s="256"/>
      <c r="L13" s="246"/>
      <c r="M13" s="252"/>
      <c r="O13" s="5"/>
      <c r="Q13" s="5"/>
    </row>
    <row r="14" spans="1:17" ht="12.75" customHeight="1">
      <c r="A14" s="6"/>
      <c r="B14" s="249" t="s">
        <v>121</v>
      </c>
      <c r="C14" s="249" t="s">
        <v>83</v>
      </c>
      <c r="D14" s="249" t="s">
        <v>112</v>
      </c>
      <c r="E14" s="249" t="s">
        <v>240</v>
      </c>
      <c r="F14" s="249" t="s">
        <v>339</v>
      </c>
      <c r="G14" s="253"/>
      <c r="H14" s="253"/>
      <c r="I14" s="373">
        <v>12500</v>
      </c>
      <c r="J14" s="255">
        <v>12952.1</v>
      </c>
      <c r="K14" s="256"/>
      <c r="L14" s="246"/>
      <c r="M14" s="252"/>
      <c r="O14" s="5"/>
      <c r="Q14" s="5"/>
    </row>
    <row r="15" spans="1:17" ht="12.75" customHeight="1">
      <c r="A15" s="6"/>
      <c r="B15" s="249" t="s">
        <v>128</v>
      </c>
      <c r="C15" s="249" t="s">
        <v>129</v>
      </c>
      <c r="D15" s="249" t="s">
        <v>53</v>
      </c>
      <c r="E15" s="249" t="s">
        <v>244</v>
      </c>
      <c r="F15" s="249" t="s">
        <v>341</v>
      </c>
      <c r="G15" s="257">
        <v>0</v>
      </c>
      <c r="H15" s="257">
        <v>0</v>
      </c>
      <c r="I15" s="373">
        <v>10000</v>
      </c>
      <c r="J15" s="258"/>
      <c r="K15" s="256"/>
      <c r="L15" s="246"/>
      <c r="M15" s="252"/>
      <c r="O15" s="5"/>
      <c r="Q15" s="5"/>
    </row>
    <row r="16" spans="1:17" ht="12.75" customHeight="1">
      <c r="A16" s="6"/>
      <c r="B16" s="249" t="s">
        <v>128</v>
      </c>
      <c r="C16" s="249" t="s">
        <v>129</v>
      </c>
      <c r="D16" s="249" t="s">
        <v>53</v>
      </c>
      <c r="E16" s="249" t="s">
        <v>245</v>
      </c>
      <c r="F16" s="249" t="s">
        <v>361</v>
      </c>
      <c r="G16" s="253">
        <v>0</v>
      </c>
      <c r="H16" s="253">
        <v>28961.93</v>
      </c>
      <c r="I16" s="399">
        <v>0</v>
      </c>
      <c r="J16" s="255">
        <v>18408.56</v>
      </c>
      <c r="K16" s="421">
        <v>50000</v>
      </c>
      <c r="L16" s="259"/>
      <c r="M16" s="252"/>
      <c r="O16" s="5"/>
      <c r="Q16" s="5"/>
    </row>
    <row r="17" spans="1:17" ht="12.75" customHeight="1">
      <c r="A17" s="35"/>
      <c r="B17" s="249" t="s">
        <v>128</v>
      </c>
      <c r="C17" s="249" t="s">
        <v>129</v>
      </c>
      <c r="D17" s="249" t="s">
        <v>53</v>
      </c>
      <c r="E17" s="249" t="s">
        <v>245</v>
      </c>
      <c r="F17" s="249" t="s">
        <v>343</v>
      </c>
      <c r="G17" s="253"/>
      <c r="H17" s="253"/>
      <c r="I17" s="399">
        <v>7000</v>
      </c>
      <c r="J17" s="255"/>
      <c r="K17" s="386"/>
      <c r="L17" s="259"/>
      <c r="M17" s="252"/>
      <c r="O17" s="5"/>
      <c r="Q17" s="5"/>
    </row>
    <row r="18" spans="1:13" ht="12.75" customHeight="1">
      <c r="A18" s="52"/>
      <c r="B18" s="10" t="s">
        <v>128</v>
      </c>
      <c r="C18" s="10" t="s">
        <v>129</v>
      </c>
      <c r="D18" s="10" t="s">
        <v>53</v>
      </c>
      <c r="E18" s="10" t="s">
        <v>245</v>
      </c>
      <c r="F18" s="10" t="s">
        <v>340</v>
      </c>
      <c r="G18" s="260">
        <v>0</v>
      </c>
      <c r="H18" s="260">
        <v>0</v>
      </c>
      <c r="I18" s="374">
        <v>75000</v>
      </c>
      <c r="J18" s="261">
        <v>72654</v>
      </c>
      <c r="K18" s="262">
        <v>60000</v>
      </c>
      <c r="L18" s="192">
        <v>0</v>
      </c>
      <c r="M18" s="261">
        <v>0</v>
      </c>
    </row>
    <row r="19" spans="1:13" ht="12.75" customHeight="1">
      <c r="A19" s="52"/>
      <c r="B19" s="10" t="s">
        <v>137</v>
      </c>
      <c r="C19" s="10" t="s">
        <v>53</v>
      </c>
      <c r="D19" s="10" t="s">
        <v>112</v>
      </c>
      <c r="E19" s="10" t="s">
        <v>245</v>
      </c>
      <c r="F19" s="10" t="s">
        <v>246</v>
      </c>
      <c r="G19" s="260"/>
      <c r="H19" s="260"/>
      <c r="I19" s="374">
        <v>0</v>
      </c>
      <c r="J19" s="261"/>
      <c r="K19" s="263"/>
      <c r="L19" s="192"/>
      <c r="M19" s="261"/>
    </row>
    <row r="20" spans="1:13" ht="12.75" customHeight="1">
      <c r="A20" s="52"/>
      <c r="B20" s="10" t="s">
        <v>137</v>
      </c>
      <c r="C20" s="10" t="s">
        <v>53</v>
      </c>
      <c r="D20" s="10" t="s">
        <v>112</v>
      </c>
      <c r="E20" s="10" t="s">
        <v>245</v>
      </c>
      <c r="F20" s="10" t="s">
        <v>247</v>
      </c>
      <c r="G20" s="232">
        <v>0</v>
      </c>
      <c r="H20" s="232">
        <v>0</v>
      </c>
      <c r="I20" s="374"/>
      <c r="J20" s="261">
        <v>0</v>
      </c>
      <c r="K20" s="263"/>
      <c r="L20" s="192">
        <v>0</v>
      </c>
      <c r="M20" s="261">
        <v>0</v>
      </c>
    </row>
    <row r="21" spans="1:13" ht="12.75" customHeight="1">
      <c r="A21" s="52"/>
      <c r="B21" s="46" t="s">
        <v>145</v>
      </c>
      <c r="C21" s="46" t="s">
        <v>83</v>
      </c>
      <c r="D21" s="46" t="s">
        <v>112</v>
      </c>
      <c r="E21" s="46" t="s">
        <v>248</v>
      </c>
      <c r="F21" s="46" t="s">
        <v>249</v>
      </c>
      <c r="G21" s="264">
        <v>0</v>
      </c>
      <c r="H21" s="264">
        <v>4490</v>
      </c>
      <c r="I21" s="400"/>
      <c r="J21" s="265">
        <v>0</v>
      </c>
      <c r="K21" s="266"/>
      <c r="L21" s="192"/>
      <c r="M21" s="267"/>
    </row>
    <row r="22" spans="1:13" ht="12.75" customHeight="1">
      <c r="A22" s="52"/>
      <c r="B22" s="268" t="s">
        <v>145</v>
      </c>
      <c r="C22" s="268" t="s">
        <v>83</v>
      </c>
      <c r="D22" s="268" t="s">
        <v>112</v>
      </c>
      <c r="E22" s="268" t="s">
        <v>250</v>
      </c>
      <c r="F22" s="269" t="s">
        <v>251</v>
      </c>
      <c r="G22" s="270">
        <v>7000</v>
      </c>
      <c r="H22" s="270">
        <v>0</v>
      </c>
      <c r="I22" s="376"/>
      <c r="J22" s="271"/>
      <c r="K22" s="272"/>
      <c r="L22" s="261">
        <v>0</v>
      </c>
      <c r="M22" s="273">
        <v>0</v>
      </c>
    </row>
    <row r="23" spans="1:13" ht="12.75" customHeight="1">
      <c r="A23" s="52"/>
      <c r="B23" s="268" t="s">
        <v>145</v>
      </c>
      <c r="C23" s="268" t="s">
        <v>83</v>
      </c>
      <c r="D23" s="268" t="s">
        <v>112</v>
      </c>
      <c r="E23" s="268" t="s">
        <v>240</v>
      </c>
      <c r="F23" s="269" t="s">
        <v>336</v>
      </c>
      <c r="G23" s="270"/>
      <c r="H23" s="270"/>
      <c r="I23" s="376"/>
      <c r="J23" s="271">
        <v>0</v>
      </c>
      <c r="K23" s="272"/>
      <c r="L23" s="261"/>
      <c r="M23" s="273"/>
    </row>
    <row r="24" spans="1:13" ht="21" customHeight="1">
      <c r="A24" s="52"/>
      <c r="B24" s="268" t="s">
        <v>145</v>
      </c>
      <c r="C24" s="268" t="s">
        <v>83</v>
      </c>
      <c r="D24" s="268" t="s">
        <v>112</v>
      </c>
      <c r="E24" s="268" t="s">
        <v>250</v>
      </c>
      <c r="F24" s="269" t="s">
        <v>252</v>
      </c>
      <c r="G24" s="270">
        <v>2177</v>
      </c>
      <c r="H24" s="270">
        <v>0</v>
      </c>
      <c r="I24" s="376"/>
      <c r="J24" s="274"/>
      <c r="K24" s="272"/>
      <c r="L24" s="261">
        <v>0</v>
      </c>
      <c r="M24" s="273">
        <v>0</v>
      </c>
    </row>
    <row r="25" spans="1:13" ht="21" customHeight="1">
      <c r="A25" s="52"/>
      <c r="B25" s="268" t="s">
        <v>145</v>
      </c>
      <c r="C25" s="268" t="s">
        <v>83</v>
      </c>
      <c r="D25" s="268" t="s">
        <v>112</v>
      </c>
      <c r="E25" s="268" t="s">
        <v>248</v>
      </c>
      <c r="F25" s="269" t="s">
        <v>334</v>
      </c>
      <c r="G25" s="270">
        <v>21173.7</v>
      </c>
      <c r="H25" s="270">
        <v>0</v>
      </c>
      <c r="I25" s="376"/>
      <c r="J25" s="274"/>
      <c r="K25" s="272"/>
      <c r="L25" s="261"/>
      <c r="M25" s="273"/>
    </row>
    <row r="26" spans="1:13" ht="12.75" customHeight="1">
      <c r="A26" s="52"/>
      <c r="B26" s="268" t="s">
        <v>145</v>
      </c>
      <c r="C26" s="268" t="s">
        <v>83</v>
      </c>
      <c r="D26" s="268" t="s">
        <v>112</v>
      </c>
      <c r="E26" s="268" t="s">
        <v>245</v>
      </c>
      <c r="F26" s="269" t="s">
        <v>253</v>
      </c>
      <c r="G26" s="270"/>
      <c r="H26" s="270">
        <v>0</v>
      </c>
      <c r="I26" s="403">
        <v>97438.17</v>
      </c>
      <c r="J26" s="274"/>
      <c r="K26" s="275"/>
      <c r="L26" s="261"/>
      <c r="M26" s="273"/>
    </row>
    <row r="27" spans="1:13" ht="21.75" customHeight="1">
      <c r="A27" s="52" t="s">
        <v>128</v>
      </c>
      <c r="B27" s="119" t="s">
        <v>145</v>
      </c>
      <c r="C27" s="119" t="s">
        <v>83</v>
      </c>
      <c r="D27" s="119" t="s">
        <v>112</v>
      </c>
      <c r="E27" s="119" t="s">
        <v>244</v>
      </c>
      <c r="F27" s="276" t="s">
        <v>254</v>
      </c>
      <c r="G27" s="277">
        <v>5000</v>
      </c>
      <c r="H27" s="277">
        <v>18000</v>
      </c>
      <c r="I27" s="401">
        <v>48000</v>
      </c>
      <c r="J27" s="379">
        <v>500</v>
      </c>
      <c r="K27" s="422">
        <v>35000</v>
      </c>
      <c r="L27" s="278">
        <v>0</v>
      </c>
      <c r="M27" s="279">
        <v>0</v>
      </c>
    </row>
    <row r="28" spans="1:13" ht="12" customHeight="1">
      <c r="A28" s="10"/>
      <c r="B28" s="46" t="s">
        <v>166</v>
      </c>
      <c r="C28" s="46" t="s">
        <v>95</v>
      </c>
      <c r="D28" s="46" t="s">
        <v>112</v>
      </c>
      <c r="E28" s="46" t="s">
        <v>255</v>
      </c>
      <c r="F28" s="46" t="s">
        <v>256</v>
      </c>
      <c r="G28" s="264">
        <v>0</v>
      </c>
      <c r="H28" s="264">
        <v>0</v>
      </c>
      <c r="I28" s="377"/>
      <c r="J28" s="265">
        <v>0</v>
      </c>
      <c r="K28" s="280"/>
      <c r="L28" s="261">
        <v>0</v>
      </c>
      <c r="M28" s="267">
        <v>0</v>
      </c>
    </row>
    <row r="29" spans="1:13" ht="12" customHeight="1">
      <c r="A29" s="10"/>
      <c r="B29" s="46" t="s">
        <v>145</v>
      </c>
      <c r="C29" s="46" t="s">
        <v>158</v>
      </c>
      <c r="D29" s="46" t="s">
        <v>112</v>
      </c>
      <c r="E29" s="46" t="s">
        <v>244</v>
      </c>
      <c r="F29" s="46" t="s">
        <v>362</v>
      </c>
      <c r="G29" s="264"/>
      <c r="H29" s="264">
        <v>1440</v>
      </c>
      <c r="I29" s="377">
        <v>0</v>
      </c>
      <c r="J29" s="265"/>
      <c r="K29" s="280"/>
      <c r="L29" s="265"/>
      <c r="M29" s="267"/>
    </row>
    <row r="30" spans="1:13" ht="12" customHeight="1">
      <c r="A30" s="10"/>
      <c r="B30" s="10" t="s">
        <v>145</v>
      </c>
      <c r="C30" s="10" t="s">
        <v>158</v>
      </c>
      <c r="D30" s="10" t="s">
        <v>112</v>
      </c>
      <c r="E30" s="10" t="s">
        <v>245</v>
      </c>
      <c r="F30" s="281" t="s">
        <v>257</v>
      </c>
      <c r="G30" s="282"/>
      <c r="H30" s="282">
        <v>2550.84</v>
      </c>
      <c r="I30" s="402">
        <v>20000</v>
      </c>
      <c r="J30" s="261">
        <v>0</v>
      </c>
      <c r="K30" s="263"/>
      <c r="L30" s="265">
        <v>0</v>
      </c>
      <c r="M30" s="261">
        <v>0</v>
      </c>
    </row>
    <row r="31" spans="1:13" ht="21.75" customHeight="1">
      <c r="A31" s="10"/>
      <c r="B31" s="10" t="s">
        <v>145</v>
      </c>
      <c r="C31" s="10" t="s">
        <v>111</v>
      </c>
      <c r="D31" s="10" t="s">
        <v>112</v>
      </c>
      <c r="E31" s="10" t="s">
        <v>258</v>
      </c>
      <c r="F31" s="10" t="s">
        <v>259</v>
      </c>
      <c r="G31" s="232">
        <v>0</v>
      </c>
      <c r="H31" s="232">
        <v>0</v>
      </c>
      <c r="I31" s="374">
        <v>0</v>
      </c>
      <c r="J31" s="261">
        <v>0</v>
      </c>
      <c r="K31" s="263"/>
      <c r="L31" s="261">
        <v>0</v>
      </c>
      <c r="M31" s="261">
        <v>0</v>
      </c>
    </row>
    <row r="32" spans="1:13" ht="21.75" customHeight="1">
      <c r="A32" s="10"/>
      <c r="B32" s="10" t="s">
        <v>166</v>
      </c>
      <c r="C32" s="10" t="s">
        <v>53</v>
      </c>
      <c r="D32" s="10" t="s">
        <v>112</v>
      </c>
      <c r="E32" s="10" t="s">
        <v>244</v>
      </c>
      <c r="F32" s="10" t="s">
        <v>260</v>
      </c>
      <c r="G32" s="232">
        <v>0</v>
      </c>
      <c r="H32" s="232">
        <v>0</v>
      </c>
      <c r="I32" s="374"/>
      <c r="J32" s="261">
        <v>0</v>
      </c>
      <c r="K32" s="263"/>
      <c r="L32" s="261">
        <v>0</v>
      </c>
      <c r="M32" s="261">
        <v>0</v>
      </c>
    </row>
    <row r="33" spans="1:13" ht="21.75" customHeight="1">
      <c r="A33" s="10"/>
      <c r="B33" s="10" t="s">
        <v>166</v>
      </c>
      <c r="C33" s="10" t="s">
        <v>83</v>
      </c>
      <c r="D33" s="10" t="s">
        <v>112</v>
      </c>
      <c r="E33" s="10" t="s">
        <v>244</v>
      </c>
      <c r="F33" s="10" t="s">
        <v>261</v>
      </c>
      <c r="G33" s="232">
        <v>0</v>
      </c>
      <c r="H33" s="232">
        <v>0</v>
      </c>
      <c r="I33" s="375"/>
      <c r="J33" s="261">
        <v>0</v>
      </c>
      <c r="K33" s="262"/>
      <c r="L33" s="261"/>
      <c r="M33" s="261">
        <v>0</v>
      </c>
    </row>
    <row r="34" spans="1:13" ht="21.75" customHeight="1">
      <c r="A34" s="10"/>
      <c r="B34" s="10" t="s">
        <v>166</v>
      </c>
      <c r="C34" s="10" t="s">
        <v>83</v>
      </c>
      <c r="D34" s="10" t="s">
        <v>112</v>
      </c>
      <c r="E34" s="10" t="s">
        <v>240</v>
      </c>
      <c r="F34" s="10" t="s">
        <v>262</v>
      </c>
      <c r="G34" s="232"/>
      <c r="H34" s="232"/>
      <c r="I34" s="375">
        <v>0</v>
      </c>
      <c r="J34" s="50">
        <v>0</v>
      </c>
      <c r="K34" s="262">
        <v>0</v>
      </c>
      <c r="L34" s="261"/>
      <c r="M34" s="261"/>
    </row>
    <row r="35" spans="1:13" ht="21.75" customHeight="1">
      <c r="A35" s="10"/>
      <c r="B35" s="10" t="s">
        <v>166</v>
      </c>
      <c r="C35" s="10" t="s">
        <v>83</v>
      </c>
      <c r="D35" s="10" t="s">
        <v>112</v>
      </c>
      <c r="E35" s="10" t="s">
        <v>240</v>
      </c>
      <c r="F35" s="10" t="s">
        <v>363</v>
      </c>
      <c r="G35" s="232">
        <v>0</v>
      </c>
      <c r="H35" s="232">
        <v>0</v>
      </c>
      <c r="I35" s="374">
        <v>40000</v>
      </c>
      <c r="J35" s="261">
        <v>0</v>
      </c>
      <c r="K35" s="263">
        <v>0</v>
      </c>
      <c r="L35" s="261"/>
      <c r="M35" s="261"/>
    </row>
    <row r="36" spans="1:13" ht="21.75" customHeight="1">
      <c r="A36" s="10"/>
      <c r="B36" s="10" t="s">
        <v>166</v>
      </c>
      <c r="C36" s="10" t="s">
        <v>83</v>
      </c>
      <c r="D36" s="10" t="s">
        <v>112</v>
      </c>
      <c r="E36" s="10" t="s">
        <v>263</v>
      </c>
      <c r="F36" s="10" t="s">
        <v>264</v>
      </c>
      <c r="G36" s="232"/>
      <c r="H36" s="232">
        <v>63469.57</v>
      </c>
      <c r="I36" s="402">
        <v>0</v>
      </c>
      <c r="J36" s="261"/>
      <c r="K36" s="263"/>
      <c r="L36" s="261">
        <v>0</v>
      </c>
      <c r="M36" s="261">
        <v>0</v>
      </c>
    </row>
    <row r="37" spans="1:13" ht="21.75" customHeight="1">
      <c r="A37" s="10"/>
      <c r="B37" s="10" t="s">
        <v>185</v>
      </c>
      <c r="C37" s="10" t="s">
        <v>53</v>
      </c>
      <c r="D37" s="10" t="s">
        <v>83</v>
      </c>
      <c r="E37" s="10" t="s">
        <v>265</v>
      </c>
      <c r="F37" s="10" t="s">
        <v>266</v>
      </c>
      <c r="G37" s="232">
        <v>0</v>
      </c>
      <c r="H37" s="232">
        <v>0</v>
      </c>
      <c r="I37" s="374"/>
      <c r="J37" s="261">
        <v>0</v>
      </c>
      <c r="K37" s="263"/>
      <c r="L37" s="261"/>
      <c r="M37" s="261"/>
    </row>
    <row r="38" spans="1:13" ht="21.75" customHeight="1">
      <c r="A38" s="10"/>
      <c r="B38" s="10" t="s">
        <v>185</v>
      </c>
      <c r="C38" s="10" t="s">
        <v>53</v>
      </c>
      <c r="D38" s="10" t="s">
        <v>83</v>
      </c>
      <c r="E38" s="10" t="s">
        <v>265</v>
      </c>
      <c r="F38" s="10" t="s">
        <v>267</v>
      </c>
      <c r="G38" s="232">
        <v>12803.92</v>
      </c>
      <c r="H38" s="232">
        <v>0</v>
      </c>
      <c r="I38" s="374"/>
      <c r="J38" s="261"/>
      <c r="K38" s="263"/>
      <c r="L38" s="261"/>
      <c r="M38" s="261"/>
    </row>
    <row r="39" spans="1:13" ht="12" customHeight="1">
      <c r="A39" s="10"/>
      <c r="B39" s="10" t="s">
        <v>185</v>
      </c>
      <c r="C39" s="10" t="s">
        <v>53</v>
      </c>
      <c r="D39" s="10" t="s">
        <v>83</v>
      </c>
      <c r="E39" s="10" t="s">
        <v>268</v>
      </c>
      <c r="F39" s="10" t="s">
        <v>269</v>
      </c>
      <c r="G39" s="232">
        <v>0</v>
      </c>
      <c r="H39" s="232">
        <v>0</v>
      </c>
      <c r="I39" s="374">
        <v>0</v>
      </c>
      <c r="J39" s="261">
        <v>0</v>
      </c>
      <c r="K39" s="263">
        <v>0</v>
      </c>
      <c r="L39" s="261">
        <v>0</v>
      </c>
      <c r="M39" s="261">
        <v>0</v>
      </c>
    </row>
    <row r="40" spans="1:13" ht="12" customHeight="1">
      <c r="A40" s="10"/>
      <c r="B40" s="89" t="s">
        <v>185</v>
      </c>
      <c r="C40" s="89" t="s">
        <v>53</v>
      </c>
      <c r="D40" s="89" t="s">
        <v>83</v>
      </c>
      <c r="E40" s="89" t="s">
        <v>245</v>
      </c>
      <c r="F40" s="89" t="s">
        <v>270</v>
      </c>
      <c r="G40" s="257">
        <v>0</v>
      </c>
      <c r="H40" s="257">
        <v>0</v>
      </c>
      <c r="I40" s="378">
        <v>0</v>
      </c>
      <c r="J40" s="283">
        <v>0</v>
      </c>
      <c r="K40" s="284">
        <v>0</v>
      </c>
      <c r="L40" s="283">
        <v>0</v>
      </c>
      <c r="M40" s="283">
        <v>0</v>
      </c>
    </row>
    <row r="41" spans="1:13" ht="12" customHeight="1">
      <c r="A41" s="52"/>
      <c r="B41" s="285" t="s">
        <v>185</v>
      </c>
      <c r="C41" s="285" t="s">
        <v>53</v>
      </c>
      <c r="D41" s="285" t="s">
        <v>83</v>
      </c>
      <c r="E41" s="285" t="s">
        <v>240</v>
      </c>
      <c r="F41" s="286" t="s">
        <v>271</v>
      </c>
      <c r="G41" s="287"/>
      <c r="H41" s="287"/>
      <c r="I41" s="378">
        <v>0</v>
      </c>
      <c r="J41" s="90">
        <v>0</v>
      </c>
      <c r="K41" s="284">
        <v>0</v>
      </c>
      <c r="L41" s="283"/>
      <c r="M41" s="283"/>
    </row>
    <row r="42" spans="1:13" ht="12.75" customHeight="1">
      <c r="A42" s="427" t="s">
        <v>33</v>
      </c>
      <c r="B42" s="427"/>
      <c r="C42" s="427"/>
      <c r="D42" s="427"/>
      <c r="E42" s="427"/>
      <c r="F42" s="430"/>
      <c r="G42" s="380">
        <v>79449.44</v>
      </c>
      <c r="H42" s="380">
        <f aca="true" t="shared" si="0" ref="H42:M42">SUM(H6:H41)</f>
        <v>129993.73999999999</v>
      </c>
      <c r="I42" s="381">
        <f t="shared" si="0"/>
        <v>315938.17</v>
      </c>
      <c r="J42" s="382">
        <f t="shared" si="0"/>
        <v>117455.46</v>
      </c>
      <c r="K42" s="381">
        <f t="shared" si="0"/>
        <v>155000</v>
      </c>
      <c r="L42" s="383">
        <f t="shared" si="0"/>
        <v>0</v>
      </c>
      <c r="M42" s="383">
        <f t="shared" si="0"/>
        <v>0</v>
      </c>
    </row>
    <row r="46" spans="2:11" ht="12.75" customHeight="1">
      <c r="B46" s="28"/>
      <c r="C46" s="28"/>
      <c r="D46" s="28"/>
      <c r="E46" s="28"/>
      <c r="K46" s="288"/>
    </row>
    <row r="47" spans="10:11" ht="12.75" customHeight="1">
      <c r="J47" s="219"/>
      <c r="K47" s="289"/>
    </row>
  </sheetData>
  <sheetProtection selectLockedCells="1" selectUnlockedCells="1"/>
  <mergeCells count="4">
    <mergeCell ref="A1:F2"/>
    <mergeCell ref="A3:F3"/>
    <mergeCell ref="A4:F4"/>
    <mergeCell ref="A42:F42"/>
  </mergeCells>
  <printOptions/>
  <pageMargins left="0.03958333333333333" right="0" top="0.7479166666666667" bottom="0.31527777777777777" header="0.5118055555555555" footer="0.31527777777777777"/>
  <pageSetup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C1">
      <selection activeCell="L4" sqref="L4"/>
    </sheetView>
  </sheetViews>
  <sheetFormatPr defaultColWidth="10.28125" defaultRowHeight="12.75" customHeight="1"/>
  <cols>
    <col min="1" max="2" width="0" style="1" hidden="1" customWidth="1"/>
    <col min="3" max="3" width="6.7109375" style="1" customWidth="1"/>
    <col min="4" max="4" width="7.421875" style="1" customWidth="1"/>
    <col min="5" max="5" width="36.57421875" style="1" customWidth="1"/>
    <col min="6" max="6" width="10.57421875" style="3" customWidth="1"/>
    <col min="7" max="7" width="10.00390625" style="3" customWidth="1"/>
    <col min="8" max="8" width="9.140625" style="3" customWidth="1"/>
    <col min="9" max="9" width="11.00390625" style="3" customWidth="1"/>
    <col min="10" max="10" width="9.140625" style="3" customWidth="1"/>
    <col min="11" max="11" width="9.7109375" style="3" customWidth="1"/>
    <col min="12" max="12" width="8.7109375" style="3" customWidth="1"/>
    <col min="13" max="15" width="0" style="3" hidden="1" customWidth="1"/>
    <col min="16" max="16" width="10.421875" style="3" customWidth="1"/>
    <col min="17" max="17" width="9.8515625" style="3" customWidth="1"/>
    <col min="18" max="18" width="9.421875" style="3" customWidth="1"/>
  </cols>
  <sheetData>
    <row r="1" spans="1:9" ht="12.75" customHeight="1">
      <c r="A1" s="431" t="s">
        <v>272</v>
      </c>
      <c r="B1" s="431"/>
      <c r="C1" s="431"/>
      <c r="D1" s="431"/>
      <c r="E1" s="431"/>
      <c r="F1" s="431"/>
      <c r="G1" s="290"/>
      <c r="H1" s="290"/>
      <c r="I1" s="290"/>
    </row>
    <row r="2" spans="1:15" ht="12.75" customHeight="1">
      <c r="A2" s="431"/>
      <c r="B2" s="431"/>
      <c r="C2" s="431"/>
      <c r="D2" s="431"/>
      <c r="E2" s="431"/>
      <c r="F2" s="431"/>
      <c r="G2" s="290"/>
      <c r="H2" s="290"/>
      <c r="I2" s="290"/>
      <c r="M2" s="3" t="e">
        <f>#REF!+#REF!+#REF!+#REF!</f>
        <v>#REF!</v>
      </c>
      <c r="N2" s="3" t="e">
        <f>#REF!+#REF!+#REF!+#REF!</f>
        <v>#REF!</v>
      </c>
      <c r="O2" s="3" t="e">
        <f>#REF!+#REF!+#REF!+#REF!</f>
        <v>#REF!</v>
      </c>
    </row>
    <row r="3" spans="1:18" ht="12.75" customHeight="1">
      <c r="A3" s="432" t="s">
        <v>273</v>
      </c>
      <c r="B3" s="432"/>
      <c r="C3" s="432"/>
      <c r="D3" s="432"/>
      <c r="E3" s="432"/>
      <c r="F3" s="291"/>
      <c r="G3" s="291"/>
      <c r="H3" s="291"/>
      <c r="I3" s="291"/>
      <c r="J3" s="291"/>
      <c r="K3" s="291"/>
      <c r="L3" s="292"/>
      <c r="N3" s="5"/>
      <c r="P3" s="5"/>
      <c r="R3" s="5"/>
    </row>
    <row r="4" spans="1:16" ht="33.75" customHeight="1">
      <c r="A4" s="293"/>
      <c r="B4" s="293" t="s">
        <v>221</v>
      </c>
      <c r="C4" s="293" t="s">
        <v>1</v>
      </c>
      <c r="D4" s="294" t="s">
        <v>222</v>
      </c>
      <c r="E4" s="294" t="s">
        <v>2</v>
      </c>
      <c r="F4" s="295" t="s">
        <v>322</v>
      </c>
      <c r="G4" s="295" t="s">
        <v>346</v>
      </c>
      <c r="H4" s="295" t="s">
        <v>345</v>
      </c>
      <c r="I4" s="295" t="s">
        <v>353</v>
      </c>
      <c r="J4" s="296" t="s">
        <v>372</v>
      </c>
      <c r="K4" s="295" t="s">
        <v>377</v>
      </c>
      <c r="L4" s="295" t="s">
        <v>378</v>
      </c>
      <c r="N4" s="5"/>
      <c r="P4" s="5"/>
    </row>
    <row r="5" spans="1:12" ht="20.25" customHeight="1">
      <c r="A5" s="10"/>
      <c r="B5" s="10" t="s">
        <v>274</v>
      </c>
      <c r="C5" s="10" t="s">
        <v>275</v>
      </c>
      <c r="D5" s="10"/>
      <c r="E5" s="10" t="s">
        <v>359</v>
      </c>
      <c r="F5" s="50">
        <v>43305.13</v>
      </c>
      <c r="G5" s="50">
        <v>33373.99</v>
      </c>
      <c r="H5" s="50">
        <v>0</v>
      </c>
      <c r="I5" s="50">
        <v>33373</v>
      </c>
      <c r="J5" s="263"/>
      <c r="K5" s="261">
        <v>0</v>
      </c>
      <c r="L5" s="261">
        <v>0</v>
      </c>
    </row>
    <row r="6" spans="1:12" ht="12.75" customHeight="1">
      <c r="A6" s="10"/>
      <c r="B6" s="10"/>
      <c r="C6" s="10" t="s">
        <v>275</v>
      </c>
      <c r="D6" s="10"/>
      <c r="E6" s="10" t="s">
        <v>276</v>
      </c>
      <c r="F6" s="50"/>
      <c r="G6" s="50"/>
      <c r="H6" s="50"/>
      <c r="I6" s="50">
        <v>0</v>
      </c>
      <c r="J6" s="263">
        <v>0</v>
      </c>
      <c r="K6" s="261"/>
      <c r="L6" s="261"/>
    </row>
    <row r="7" spans="1:12" ht="12.75" customHeight="1">
      <c r="A7" s="10"/>
      <c r="B7" s="10"/>
      <c r="C7" s="10" t="s">
        <v>277</v>
      </c>
      <c r="D7" s="10" t="s">
        <v>225</v>
      </c>
      <c r="E7" s="10" t="s">
        <v>278</v>
      </c>
      <c r="F7" s="80">
        <v>37200.72</v>
      </c>
      <c r="G7" s="80">
        <v>126002.9</v>
      </c>
      <c r="H7" s="80">
        <v>211500</v>
      </c>
      <c r="I7" s="50">
        <v>80000</v>
      </c>
      <c r="J7" s="263">
        <v>155000</v>
      </c>
      <c r="K7" s="261"/>
      <c r="L7" s="261"/>
    </row>
    <row r="8" spans="1:12" ht="12.75" customHeight="1">
      <c r="A8" s="10"/>
      <c r="B8" s="10" t="s">
        <v>279</v>
      </c>
      <c r="C8" s="10" t="s">
        <v>277</v>
      </c>
      <c r="D8" s="10" t="s">
        <v>280</v>
      </c>
      <c r="E8" s="10" t="s">
        <v>281</v>
      </c>
      <c r="F8" s="261">
        <v>0</v>
      </c>
      <c r="G8" s="261">
        <v>0</v>
      </c>
      <c r="H8" s="261">
        <v>0</v>
      </c>
      <c r="I8" s="261">
        <v>0</v>
      </c>
      <c r="J8" s="263">
        <v>0</v>
      </c>
      <c r="K8" s="261">
        <v>0</v>
      </c>
      <c r="L8" s="261">
        <v>0</v>
      </c>
    </row>
    <row r="9" spans="1:12" ht="12.75" customHeight="1">
      <c r="A9" s="10"/>
      <c r="B9" s="10"/>
      <c r="C9" s="10" t="s">
        <v>282</v>
      </c>
      <c r="D9" s="10" t="s">
        <v>280</v>
      </c>
      <c r="E9" s="10" t="s">
        <v>283</v>
      </c>
      <c r="F9" s="261">
        <v>0</v>
      </c>
      <c r="G9" s="261">
        <v>0</v>
      </c>
      <c r="H9" s="261"/>
      <c r="I9" s="261">
        <v>0</v>
      </c>
      <c r="J9" s="263"/>
      <c r="K9" s="261"/>
      <c r="L9" s="261"/>
    </row>
    <row r="10" spans="1:12" ht="12.75" customHeight="1">
      <c r="A10" s="10"/>
      <c r="B10" s="10"/>
      <c r="C10" s="10" t="s">
        <v>282</v>
      </c>
      <c r="D10" s="10" t="s">
        <v>280</v>
      </c>
      <c r="E10" s="10" t="s">
        <v>284</v>
      </c>
      <c r="F10" s="261">
        <v>30000</v>
      </c>
      <c r="G10" s="261"/>
      <c r="H10" s="261"/>
      <c r="I10" s="261">
        <v>0</v>
      </c>
      <c r="J10" s="263"/>
      <c r="K10" s="261"/>
      <c r="L10" s="261"/>
    </row>
    <row r="11" spans="1:12" ht="20.25" customHeight="1">
      <c r="A11" s="10"/>
      <c r="B11" s="10"/>
      <c r="C11" s="10" t="s">
        <v>282</v>
      </c>
      <c r="D11" s="10" t="s">
        <v>280</v>
      </c>
      <c r="E11" s="10" t="s">
        <v>285</v>
      </c>
      <c r="F11" s="261">
        <v>1225.04</v>
      </c>
      <c r="G11" s="261">
        <v>350.24</v>
      </c>
      <c r="H11" s="261">
        <v>0</v>
      </c>
      <c r="I11" s="50">
        <v>0</v>
      </c>
      <c r="J11" s="263">
        <v>0</v>
      </c>
      <c r="K11" s="261"/>
      <c r="L11" s="261"/>
    </row>
    <row r="12" spans="1:12" ht="12.75" customHeight="1">
      <c r="A12" s="10"/>
      <c r="B12" s="10"/>
      <c r="C12" s="10" t="s">
        <v>286</v>
      </c>
      <c r="D12" s="10" t="s">
        <v>280</v>
      </c>
      <c r="E12" s="10" t="s">
        <v>287</v>
      </c>
      <c r="F12" s="261">
        <v>0</v>
      </c>
      <c r="G12" s="261">
        <v>0</v>
      </c>
      <c r="H12" s="50">
        <v>0</v>
      </c>
      <c r="I12" s="50"/>
      <c r="J12" s="263"/>
      <c r="K12" s="261"/>
      <c r="L12" s="261"/>
    </row>
    <row r="13" spans="1:12" ht="12.75" customHeight="1">
      <c r="A13" s="427" t="s">
        <v>33</v>
      </c>
      <c r="B13" s="427"/>
      <c r="C13" s="427"/>
      <c r="D13" s="427"/>
      <c r="E13" s="427"/>
      <c r="F13" s="22">
        <f>SUM(F5:F12)</f>
        <v>111730.89</v>
      </c>
      <c r="G13" s="22">
        <f>SUM(G5:G12)</f>
        <v>159727.12999999998</v>
      </c>
      <c r="H13" s="22">
        <f>SUM(H5:H12)</f>
        <v>211500</v>
      </c>
      <c r="I13" s="22">
        <f>SUM(I5:I12)</f>
        <v>113373</v>
      </c>
      <c r="J13" s="297">
        <f>SUM(J6:J12)</f>
        <v>155000</v>
      </c>
      <c r="K13" s="297">
        <f>SUM(K5:K8)</f>
        <v>0</v>
      </c>
      <c r="L13" s="297">
        <f>SUM(L5:L8)</f>
        <v>0</v>
      </c>
    </row>
    <row r="14" spans="1:10" ht="12.75" customHeight="1">
      <c r="A14" s="46"/>
      <c r="B14" s="46" t="s">
        <v>288</v>
      </c>
      <c r="C14" s="225"/>
      <c r="G14" s="29"/>
      <c r="J14" s="2"/>
    </row>
    <row r="16" spans="6:11" ht="12.75" customHeight="1">
      <c r="F16" s="298"/>
      <c r="G16" s="298"/>
      <c r="H16" s="298"/>
      <c r="I16" s="298"/>
      <c r="J16" s="298"/>
      <c r="K16" s="299"/>
    </row>
  </sheetData>
  <sheetProtection selectLockedCells="1" selectUnlockedCells="1"/>
  <mergeCells count="3">
    <mergeCell ref="A1:F2"/>
    <mergeCell ref="A3:E3"/>
    <mergeCell ref="A13:E13"/>
  </mergeCells>
  <printOptions/>
  <pageMargins left="0.7875" right="0.7875" top="0.7875" bottom="0.7875" header="0.5118055555555555" footer="0.5118055555555555"/>
  <pageSetup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P14" sqref="P14"/>
    </sheetView>
  </sheetViews>
  <sheetFormatPr defaultColWidth="10.28125" defaultRowHeight="12.75" customHeight="1"/>
  <cols>
    <col min="1" max="1" width="0.13671875" style="1" customWidth="1"/>
    <col min="2" max="2" width="0" style="1" hidden="1" customWidth="1"/>
    <col min="3" max="3" width="8.00390625" style="1" customWidth="1"/>
    <col min="4" max="4" width="6.00390625" style="1" customWidth="1"/>
    <col min="5" max="5" width="5.7109375" style="1" customWidth="1"/>
    <col min="6" max="6" width="0" style="1" hidden="1" customWidth="1"/>
    <col min="7" max="7" width="7.7109375" style="1" customWidth="1"/>
    <col min="8" max="8" width="25.8515625" style="1" customWidth="1"/>
    <col min="9" max="9" width="10.7109375" style="3" customWidth="1"/>
    <col min="10" max="10" width="10.57421875" style="3" customWidth="1"/>
    <col min="11" max="11" width="9.8515625" style="3" customWidth="1"/>
    <col min="12" max="12" width="10.57421875" style="3" customWidth="1"/>
    <col min="13" max="15" width="0" style="3" hidden="1" customWidth="1"/>
    <col min="16" max="16" width="9.8515625" style="3" customWidth="1"/>
    <col min="17" max="17" width="9.57421875" style="3" customWidth="1"/>
    <col min="18" max="18" width="9.421875" style="3" customWidth="1"/>
  </cols>
  <sheetData>
    <row r="1" spans="1:8" ht="12.75" customHeight="1">
      <c r="A1" s="431" t="s">
        <v>289</v>
      </c>
      <c r="B1" s="431"/>
      <c r="C1" s="431"/>
      <c r="D1" s="431"/>
      <c r="E1" s="431"/>
      <c r="F1" s="431"/>
      <c r="G1" s="431"/>
      <c r="H1" s="431"/>
    </row>
    <row r="2" spans="1:15" ht="12.75" customHeight="1">
      <c r="A2" s="431"/>
      <c r="B2" s="431"/>
      <c r="C2" s="431"/>
      <c r="D2" s="431"/>
      <c r="E2" s="431"/>
      <c r="F2" s="431"/>
      <c r="G2" s="431"/>
      <c r="H2" s="431"/>
      <c r="M2" s="3" t="e">
        <f>#REF!+#REF!+#REF!</f>
        <v>#REF!</v>
      </c>
      <c r="N2" s="3" t="e">
        <f>#REF!+#REF!+#REF!</f>
        <v>#REF!</v>
      </c>
      <c r="O2" s="3" t="e">
        <f>#REF!+#REF!+#REF!</f>
        <v>#REF!</v>
      </c>
    </row>
    <row r="3" spans="1:18" ht="12.75" customHeight="1">
      <c r="A3" s="432" t="s">
        <v>290</v>
      </c>
      <c r="B3" s="432"/>
      <c r="C3" s="432"/>
      <c r="D3" s="432"/>
      <c r="E3" s="432"/>
      <c r="F3" s="432"/>
      <c r="G3" s="432"/>
      <c r="H3" s="432"/>
      <c r="I3" s="291"/>
      <c r="J3" s="291"/>
      <c r="K3" s="291"/>
      <c r="L3" s="292"/>
      <c r="N3" s="5"/>
      <c r="P3" s="221"/>
      <c r="Q3" s="53"/>
      <c r="R3" s="5"/>
    </row>
    <row r="4" spans="1:18" ht="33.75" customHeight="1">
      <c r="A4" s="6"/>
      <c r="B4" s="35" t="s">
        <v>221</v>
      </c>
      <c r="C4" s="35" t="s">
        <v>291</v>
      </c>
      <c r="D4" s="300"/>
      <c r="E4" s="301"/>
      <c r="F4" s="301" t="s">
        <v>292</v>
      </c>
      <c r="G4" s="6" t="s">
        <v>293</v>
      </c>
      <c r="H4" s="6" t="s">
        <v>2</v>
      </c>
      <c r="I4" s="36" t="s">
        <v>322</v>
      </c>
      <c r="J4" s="36" t="s">
        <v>346</v>
      </c>
      <c r="K4" s="224" t="s">
        <v>345</v>
      </c>
      <c r="L4" s="302" t="s">
        <v>353</v>
      </c>
      <c r="M4" s="37"/>
      <c r="N4" s="38"/>
      <c r="O4" s="37"/>
      <c r="P4" s="224" t="s">
        <v>372</v>
      </c>
      <c r="Q4" s="36" t="s">
        <v>377</v>
      </c>
      <c r="R4" s="36" t="s">
        <v>376</v>
      </c>
    </row>
    <row r="5" spans="1:18" ht="33.75" customHeight="1">
      <c r="A5" s="293"/>
      <c r="B5" s="303"/>
      <c r="C5" s="304" t="s">
        <v>52</v>
      </c>
      <c r="D5" s="304" t="s">
        <v>116</v>
      </c>
      <c r="E5" s="304" t="s">
        <v>112</v>
      </c>
      <c r="F5" s="89" t="s">
        <v>294</v>
      </c>
      <c r="G5" s="89" t="s">
        <v>295</v>
      </c>
      <c r="H5" s="89" t="s">
        <v>296</v>
      </c>
      <c r="I5" s="305">
        <v>22912.15</v>
      </c>
      <c r="J5" s="305">
        <v>22912.15</v>
      </c>
      <c r="K5" s="307">
        <v>23413</v>
      </c>
      <c r="L5" s="306">
        <v>23200</v>
      </c>
      <c r="P5" s="307">
        <v>23652</v>
      </c>
      <c r="Q5" s="305">
        <v>23413</v>
      </c>
      <c r="R5" s="305">
        <v>21706.48</v>
      </c>
    </row>
    <row r="6" spans="1:18" ht="33.75" customHeight="1">
      <c r="A6" s="293"/>
      <c r="B6" s="303"/>
      <c r="C6" s="304" t="s">
        <v>52</v>
      </c>
      <c r="D6" s="304" t="s">
        <v>116</v>
      </c>
      <c r="E6" s="304" t="s">
        <v>112</v>
      </c>
      <c r="F6" s="89" t="s">
        <v>294</v>
      </c>
      <c r="G6" s="89" t="s">
        <v>295</v>
      </c>
      <c r="H6" s="89" t="s">
        <v>297</v>
      </c>
      <c r="I6" s="305">
        <v>41676</v>
      </c>
      <c r="J6" s="305">
        <v>41676</v>
      </c>
      <c r="K6" s="307">
        <v>41676</v>
      </c>
      <c r="L6" s="306">
        <v>41676</v>
      </c>
      <c r="P6" s="307">
        <v>41676</v>
      </c>
      <c r="Q6" s="305">
        <v>41676</v>
      </c>
      <c r="R6" s="305">
        <v>41676</v>
      </c>
    </row>
    <row r="7" spans="1:18" ht="41.25" customHeight="1">
      <c r="A7" s="89"/>
      <c r="B7" s="89"/>
      <c r="C7" s="304" t="s">
        <v>166</v>
      </c>
      <c r="D7" s="304" t="s">
        <v>83</v>
      </c>
      <c r="E7" s="304" t="s">
        <v>112</v>
      </c>
      <c r="F7" s="89" t="s">
        <v>294</v>
      </c>
      <c r="G7" s="89" t="s">
        <v>298</v>
      </c>
      <c r="H7" s="89" t="s">
        <v>299</v>
      </c>
      <c r="I7" s="305">
        <v>50000</v>
      </c>
      <c r="J7" s="305">
        <v>50000</v>
      </c>
      <c r="K7" s="307">
        <v>0</v>
      </c>
      <c r="L7" s="306">
        <v>0</v>
      </c>
      <c r="P7" s="307">
        <v>0</v>
      </c>
      <c r="Q7" s="305">
        <v>0</v>
      </c>
      <c r="R7" s="305">
        <v>0</v>
      </c>
    </row>
    <row r="8" spans="1:18" ht="12.75" customHeight="1">
      <c r="A8" s="427" t="s">
        <v>33</v>
      </c>
      <c r="B8" s="427"/>
      <c r="C8" s="427"/>
      <c r="D8" s="427"/>
      <c r="E8" s="427"/>
      <c r="F8" s="427"/>
      <c r="G8" s="427"/>
      <c r="H8" s="427"/>
      <c r="I8" s="23">
        <f>SUM(I5:I7)</f>
        <v>114588.15</v>
      </c>
      <c r="J8" s="23">
        <f>SUM(J5:J7)</f>
        <v>114588.15</v>
      </c>
      <c r="K8" s="23">
        <f>SUM(K5:K7)</f>
        <v>65089</v>
      </c>
      <c r="L8" s="23">
        <f>SUM(L5:L7)</f>
        <v>64876</v>
      </c>
      <c r="M8" s="308"/>
      <c r="N8" s="308"/>
      <c r="O8" s="308"/>
      <c r="P8" s="23">
        <f>SUM(P5:P7)</f>
        <v>65328</v>
      </c>
      <c r="Q8" s="23">
        <f>SUM(Q5:Q7)</f>
        <v>65089</v>
      </c>
      <c r="R8" s="23">
        <f>SUM(R5:R7)</f>
        <v>63382.479999999996</v>
      </c>
    </row>
    <row r="9" spans="9:10" ht="12.75" customHeight="1">
      <c r="I9" s="2"/>
      <c r="J9" s="2"/>
    </row>
    <row r="13" spans="1:3" ht="12.75" customHeight="1">
      <c r="A13" s="28"/>
      <c r="B13" s="28"/>
      <c r="C13" s="28"/>
    </row>
    <row r="14" spans="1:10" ht="12.75" customHeight="1">
      <c r="A14" s="28"/>
      <c r="C14" s="309"/>
      <c r="D14" s="309"/>
      <c r="E14" s="309"/>
      <c r="F14" s="309"/>
      <c r="G14" s="309"/>
      <c r="H14" s="309"/>
      <c r="I14" s="310"/>
      <c r="J14" s="310"/>
    </row>
    <row r="15" spans="1:10" ht="12.75" customHeight="1">
      <c r="A15" s="28"/>
      <c r="C15" s="311"/>
      <c r="D15" s="312"/>
      <c r="E15" s="312"/>
      <c r="F15" s="312"/>
      <c r="G15" s="312"/>
      <c r="H15" s="312"/>
      <c r="I15" s="298"/>
      <c r="J15" s="298"/>
    </row>
  </sheetData>
  <sheetProtection selectLockedCells="1" selectUnlockedCells="1"/>
  <mergeCells count="3">
    <mergeCell ref="A1:H2"/>
    <mergeCell ref="A3:H3"/>
    <mergeCell ref="A8:H8"/>
  </mergeCells>
  <printOptions/>
  <pageMargins left="0.25" right="0.25" top="0.75" bottom="0.75" header="0.5118055555555555" footer="0.3"/>
  <pageSetup horizontalDpi="600" verticalDpi="600" orientation="landscape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7">
      <selection activeCell="G35" sqref="G35"/>
    </sheetView>
  </sheetViews>
  <sheetFormatPr defaultColWidth="10.28125" defaultRowHeight="12.75" customHeight="1"/>
  <cols>
    <col min="1" max="1" width="11.8515625" style="3" customWidth="1"/>
    <col min="2" max="6" width="0" style="0" hidden="1" customWidth="1"/>
    <col min="7" max="7" width="41.7109375" style="0" customWidth="1"/>
    <col min="8" max="8" width="37.140625" style="0" customWidth="1"/>
    <col min="9" max="9" width="15.00390625" style="0" customWidth="1"/>
  </cols>
  <sheetData>
    <row r="1" spans="1:9" ht="12.75" customHeight="1">
      <c r="A1" s="433" t="s">
        <v>379</v>
      </c>
      <c r="B1" s="433"/>
      <c r="C1" s="433"/>
      <c r="D1" s="433"/>
      <c r="E1" s="433"/>
      <c r="F1" s="433"/>
      <c r="G1" s="433"/>
      <c r="H1" s="433"/>
      <c r="I1" s="433"/>
    </row>
    <row r="2" spans="1:9" ht="12.75" customHeight="1">
      <c r="A2" s="433"/>
      <c r="B2" s="433"/>
      <c r="C2" s="433"/>
      <c r="D2" s="433"/>
      <c r="E2" s="433"/>
      <c r="F2" s="433"/>
      <c r="G2" s="433"/>
      <c r="H2" s="433"/>
      <c r="I2" s="433"/>
    </row>
    <row r="3" ht="12.75" customHeight="1">
      <c r="A3" s="313"/>
    </row>
    <row r="4" spans="3:4" ht="12.75" customHeight="1">
      <c r="C4" s="434" t="s">
        <v>300</v>
      </c>
      <c r="D4" s="434"/>
    </row>
    <row r="5" spans="1:3" ht="12" customHeight="1">
      <c r="A5"/>
      <c r="C5" s="314"/>
    </row>
    <row r="6" spans="2:8" ht="12.75" customHeight="1">
      <c r="B6" s="315"/>
      <c r="C6" s="315"/>
      <c r="D6" s="315"/>
      <c r="G6" s="316" t="s">
        <v>301</v>
      </c>
      <c r="H6" s="388" t="s">
        <v>380</v>
      </c>
    </row>
    <row r="7" spans="1:8" ht="12.75" customHeight="1">
      <c r="A7" s="317"/>
      <c r="G7" s="318" t="s">
        <v>0</v>
      </c>
      <c r="H7" s="319" t="s">
        <v>368</v>
      </c>
    </row>
    <row r="8" spans="1:8" ht="12.75" customHeight="1">
      <c r="A8" s="317"/>
      <c r="G8" s="318" t="s">
        <v>302</v>
      </c>
      <c r="H8" s="320">
        <v>1795880</v>
      </c>
    </row>
    <row r="9" spans="1:8" ht="12.75" customHeight="1">
      <c r="A9" s="317"/>
      <c r="G9" s="318" t="s">
        <v>303</v>
      </c>
      <c r="H9" s="320">
        <v>169900</v>
      </c>
    </row>
    <row r="10" spans="1:8" ht="12.75" customHeight="1">
      <c r="A10" s="317"/>
      <c r="G10" s="318" t="s">
        <v>304</v>
      </c>
      <c r="H10" s="321">
        <v>1899838</v>
      </c>
    </row>
    <row r="11" spans="1:8" ht="12.75" customHeight="1">
      <c r="A11"/>
      <c r="C11" s="322" t="s">
        <v>301</v>
      </c>
      <c r="D11" s="323" t="s">
        <v>305</v>
      </c>
      <c r="G11" s="318" t="s">
        <v>302</v>
      </c>
      <c r="H11" s="324">
        <f>'Bežné výdavky'!O145</f>
        <v>623540</v>
      </c>
    </row>
    <row r="12" spans="1:8" ht="12.75" customHeight="1">
      <c r="A12"/>
      <c r="C12" s="325" t="s">
        <v>0</v>
      </c>
      <c r="D12" s="326">
        <v>1354302.2</v>
      </c>
      <c r="G12" s="318" t="s">
        <v>303</v>
      </c>
      <c r="H12" s="327">
        <v>1276298</v>
      </c>
    </row>
    <row r="13" spans="1:15" ht="12.75" customHeight="1">
      <c r="A13"/>
      <c r="C13" s="325" t="s">
        <v>306</v>
      </c>
      <c r="D13" s="328">
        <v>467608.96</v>
      </c>
      <c r="G13" s="329" t="s">
        <v>307</v>
      </c>
      <c r="H13" s="330">
        <v>65942</v>
      </c>
      <c r="O13" s="331"/>
    </row>
    <row r="14" spans="1:8" ht="12.75" customHeight="1">
      <c r="A14"/>
      <c r="C14" s="325" t="s">
        <v>308</v>
      </c>
      <c r="D14" s="332">
        <v>820671</v>
      </c>
      <c r="G14" s="318" t="s">
        <v>309</v>
      </c>
      <c r="H14" s="333"/>
    </row>
    <row r="15" spans="1:8" ht="12.75" customHeight="1">
      <c r="A15"/>
      <c r="C15" s="334" t="s">
        <v>307</v>
      </c>
      <c r="D15" s="335">
        <v>66022.24</v>
      </c>
      <c r="G15" s="318" t="s">
        <v>310</v>
      </c>
      <c r="H15" s="336">
        <v>155000</v>
      </c>
    </row>
    <row r="16" spans="1:8" ht="12.75" customHeight="1">
      <c r="A16"/>
      <c r="C16" s="325" t="s">
        <v>309</v>
      </c>
      <c r="D16" s="337">
        <v>0</v>
      </c>
      <c r="G16" s="338" t="s">
        <v>311</v>
      </c>
      <c r="H16" s="339">
        <f>H14-H15</f>
        <v>-155000</v>
      </c>
    </row>
    <row r="17" spans="1:8" ht="12.75" customHeight="1">
      <c r="A17"/>
      <c r="C17" s="325" t="s">
        <v>310</v>
      </c>
      <c r="D17" s="337">
        <v>107000</v>
      </c>
      <c r="G17" s="318" t="s">
        <v>312</v>
      </c>
      <c r="H17" s="340">
        <v>155000</v>
      </c>
    </row>
    <row r="18" spans="1:8" ht="12.75" customHeight="1">
      <c r="A18"/>
      <c r="C18" s="341" t="s">
        <v>311</v>
      </c>
      <c r="D18" s="342">
        <f>D16-D17</f>
        <v>-107000</v>
      </c>
      <c r="G18" s="318" t="s">
        <v>313</v>
      </c>
      <c r="H18" s="336">
        <v>65328</v>
      </c>
    </row>
    <row r="19" spans="1:8" ht="12.75" customHeight="1">
      <c r="A19"/>
      <c r="C19" s="325" t="s">
        <v>312</v>
      </c>
      <c r="D19" s="337">
        <v>62826</v>
      </c>
      <c r="G19" s="338" t="s">
        <v>314</v>
      </c>
      <c r="H19" s="330">
        <f>H17-H18</f>
        <v>89672</v>
      </c>
    </row>
    <row r="20" spans="1:8" ht="12.75" customHeight="1">
      <c r="A20"/>
      <c r="C20" s="325" t="s">
        <v>313</v>
      </c>
      <c r="D20" s="328">
        <v>21706.48</v>
      </c>
      <c r="G20" s="343" t="s">
        <v>315</v>
      </c>
      <c r="H20" s="344">
        <v>2120780</v>
      </c>
    </row>
    <row r="21" spans="1:8" ht="12.75" customHeight="1">
      <c r="A21"/>
      <c r="C21" s="341" t="s">
        <v>314</v>
      </c>
      <c r="D21" s="345">
        <f>D19-D20</f>
        <v>41119.520000000004</v>
      </c>
      <c r="G21" s="346" t="s">
        <v>316</v>
      </c>
      <c r="H21" s="347">
        <v>2120166</v>
      </c>
    </row>
    <row r="22" spans="1:8" ht="12.75" customHeight="1">
      <c r="A22"/>
      <c r="C22" s="348" t="s">
        <v>315</v>
      </c>
      <c r="D22" s="349">
        <v>1417128.2</v>
      </c>
      <c r="G22" s="350" t="s">
        <v>317</v>
      </c>
      <c r="H22" s="351">
        <f>H20-H21</f>
        <v>614</v>
      </c>
    </row>
    <row r="23" spans="1:4" ht="12.75" customHeight="1">
      <c r="A23"/>
      <c r="C23" s="352" t="s">
        <v>316</v>
      </c>
      <c r="D23" s="353">
        <v>1416986.44</v>
      </c>
    </row>
    <row r="24" ht="12.75" customHeight="1">
      <c r="A24" s="354" t="s">
        <v>369</v>
      </c>
    </row>
    <row r="25" ht="12.75" customHeight="1">
      <c r="A25" s="354" t="s">
        <v>370</v>
      </c>
    </row>
    <row r="26" ht="12.75" customHeight="1">
      <c r="A26" s="389" t="s">
        <v>381</v>
      </c>
    </row>
    <row r="27" ht="12.75" customHeight="1">
      <c r="A27" s="355" t="s">
        <v>382</v>
      </c>
    </row>
    <row r="28" ht="12.75" customHeight="1">
      <c r="A28" s="355"/>
    </row>
    <row r="29" ht="12.75" customHeight="1">
      <c r="A29" s="356"/>
    </row>
    <row r="30" spans="1:4" ht="12.75" customHeight="1">
      <c r="A30" t="s">
        <v>318</v>
      </c>
      <c r="D30" t="s">
        <v>319</v>
      </c>
    </row>
    <row r="31" spans="1:8" ht="12.75" customHeight="1">
      <c r="A31"/>
      <c r="H31" t="s">
        <v>320</v>
      </c>
    </row>
    <row r="32" ht="12.75" customHeight="1">
      <c r="H32" t="s">
        <v>321</v>
      </c>
    </row>
    <row r="33" ht="12.75" customHeight="1">
      <c r="A33" s="3" t="s">
        <v>383</v>
      </c>
    </row>
  </sheetData>
  <sheetProtection selectLockedCells="1" selectUnlockedCells="1"/>
  <mergeCells count="2">
    <mergeCell ref="A1:I2"/>
    <mergeCell ref="C4:D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Spravca</cp:lastModifiedBy>
  <cp:lastPrinted>2022-11-18T07:24:34Z</cp:lastPrinted>
  <dcterms:created xsi:type="dcterms:W3CDTF">2021-11-04T10:54:20Z</dcterms:created>
  <dcterms:modified xsi:type="dcterms:W3CDTF">2022-12-16T07:21:22Z</dcterms:modified>
  <cp:category/>
  <cp:version/>
  <cp:contentType/>
  <cp:contentStatus/>
</cp:coreProperties>
</file>